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Timothy.Cohen\Desktop\"/>
    </mc:Choice>
  </mc:AlternateContent>
  <xr:revisionPtr revIDLastSave="0" documentId="8_{D4F57BF7-BE8B-4FA2-B4C1-21D47C39EB47}" xr6:coauthVersionLast="47" xr6:coauthVersionMax="47" xr10:uidLastSave="{00000000-0000-0000-0000-000000000000}"/>
  <workbookProtection lockStructure="1"/>
  <bookViews>
    <workbookView xWindow="-120" yWindow="-120" windowWidth="20730" windowHeight="11160" activeTab="1" xr2:uid="{00000000-000D-0000-FFFF-FFFF00000000}"/>
  </bookViews>
  <sheets>
    <sheet name="Overview" sheetId="9" r:id="rId1"/>
    <sheet name="IMF budget steer analysis" sheetId="2" r:id="rId2"/>
    <sheet name="Ratings Table" sheetId="1" r:id="rId3"/>
    <sheet name="Results" sheetId="8" r:id="rId4"/>
    <sheet name="GDP" sheetId="6" r:id="rId5"/>
    <sheet name="pswb-GDP" sheetId="3" r:id="rId6"/>
    <sheet name="salary info" sheetId="7" r:id="rId7"/>
    <sheet name="gdp-raw" sheetId="5" r:id="rId8"/>
    <sheet name="pswb-raw" sheetId="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8" l="1"/>
  <c r="J17" i="8"/>
  <c r="J7" i="8"/>
  <c r="M9" i="7"/>
  <c r="J10" i="8" s="1"/>
  <c r="M10" i="7"/>
  <c r="J11" i="8" s="1"/>
  <c r="M11" i="7"/>
  <c r="J12" i="8" s="1"/>
  <c r="M12" i="7"/>
  <c r="J13" i="8" s="1"/>
  <c r="M14" i="7"/>
  <c r="J15" i="8" s="1"/>
  <c r="M15" i="7"/>
  <c r="J16" i="8" s="1"/>
  <c r="M16" i="7"/>
  <c r="M17" i="7"/>
  <c r="J18" i="8" s="1"/>
  <c r="L12" i="7"/>
  <c r="V13" i="8" s="1"/>
  <c r="L13" i="7"/>
  <c r="V14" i="8" s="1"/>
  <c r="L14" i="7"/>
  <c r="V15" i="8" s="1"/>
  <c r="L15" i="7"/>
  <c r="V16" i="8" s="1"/>
  <c r="L16" i="7"/>
  <c r="V17" i="8" s="1"/>
  <c r="L18" i="7"/>
  <c r="V19" i="8" s="1"/>
  <c r="L17" i="7"/>
  <c r="V18" i="8" s="1"/>
  <c r="L11" i="7"/>
  <c r="V12" i="8" s="1"/>
  <c r="L10" i="7"/>
  <c r="V11" i="8" s="1"/>
  <c r="L9" i="7"/>
  <c r="V10" i="8" s="1"/>
  <c r="H8" i="7"/>
  <c r="M8" i="7" s="1"/>
  <c r="J9" i="8" s="1"/>
  <c r="L8" i="7"/>
  <c r="V9" i="8" s="1"/>
  <c r="M7" i="7"/>
  <c r="J8" i="8" s="1"/>
  <c r="L7" i="7"/>
  <c r="V8" i="8" s="1"/>
  <c r="L6" i="7"/>
  <c r="V7" i="8" s="1"/>
  <c r="M5" i="7"/>
  <c r="J6" i="8" s="1"/>
  <c r="L5" i="7"/>
  <c r="V6" i="8" s="1"/>
  <c r="M4" i="7"/>
  <c r="J5" i="8" s="1"/>
  <c r="L4" i="7"/>
  <c r="V5" i="8" s="1"/>
  <c r="M13" i="7" l="1"/>
  <c r="J14" i="8" s="1"/>
  <c r="V17" i="6" l="1"/>
  <c r="U17" i="6"/>
  <c r="B19" i="8" s="1"/>
  <c r="V16" i="6"/>
  <c r="U16" i="6"/>
  <c r="B18" i="8" s="1"/>
  <c r="V15" i="6"/>
  <c r="U15" i="6"/>
  <c r="B17" i="8" s="1"/>
  <c r="V14" i="6"/>
  <c r="U14" i="6"/>
  <c r="B16" i="8" s="1"/>
  <c r="V13" i="6"/>
  <c r="U13" i="6"/>
  <c r="B15" i="8" s="1"/>
  <c r="V12" i="6"/>
  <c r="U12" i="6"/>
  <c r="B14" i="8" s="1"/>
  <c r="V11" i="6"/>
  <c r="U11" i="6"/>
  <c r="B13" i="8" s="1"/>
  <c r="V10" i="6"/>
  <c r="U10" i="6"/>
  <c r="B12" i="8" s="1"/>
  <c r="V9" i="6"/>
  <c r="U9" i="6"/>
  <c r="B11" i="8" s="1"/>
  <c r="V8" i="6"/>
  <c r="U8" i="6"/>
  <c r="B10" i="8" s="1"/>
  <c r="V7" i="6"/>
  <c r="U7" i="6"/>
  <c r="B9" i="8" s="1"/>
  <c r="V6" i="6"/>
  <c r="U6" i="6"/>
  <c r="B8" i="8" s="1"/>
  <c r="V5" i="6"/>
  <c r="U5" i="6"/>
  <c r="B7" i="8" s="1"/>
  <c r="V4" i="6"/>
  <c r="U4" i="6"/>
  <c r="B6" i="8" s="1"/>
  <c r="V3" i="6"/>
  <c r="U3" i="6"/>
  <c r="B5" i="8" s="1"/>
  <c r="T17" i="6"/>
  <c r="S17" i="6"/>
  <c r="R17" i="6"/>
  <c r="Q17" i="6"/>
  <c r="P17" i="6"/>
  <c r="O17" i="6"/>
  <c r="N17" i="6"/>
  <c r="M17" i="6"/>
  <c r="L17" i="6"/>
  <c r="K17" i="6"/>
  <c r="J17" i="6"/>
  <c r="I17" i="6"/>
  <c r="H17" i="6"/>
  <c r="G17" i="6"/>
  <c r="F17" i="6"/>
  <c r="E17" i="6"/>
  <c r="D17" i="6"/>
  <c r="C17" i="6"/>
  <c r="B17" i="6"/>
  <c r="T16" i="6"/>
  <c r="S16" i="6"/>
  <c r="R16" i="6"/>
  <c r="Q16" i="6"/>
  <c r="P16" i="6"/>
  <c r="O16" i="6"/>
  <c r="N16" i="6"/>
  <c r="M16" i="6"/>
  <c r="L16" i="6"/>
  <c r="K16" i="6"/>
  <c r="J16" i="6"/>
  <c r="I16" i="6"/>
  <c r="H16" i="6"/>
  <c r="G16" i="6"/>
  <c r="F16" i="6"/>
  <c r="E16" i="6"/>
  <c r="D16" i="6"/>
  <c r="C16" i="6"/>
  <c r="B16" i="6"/>
  <c r="T15" i="6"/>
  <c r="S15" i="6"/>
  <c r="R15" i="6"/>
  <c r="Q15" i="6"/>
  <c r="P15" i="6"/>
  <c r="O15" i="6"/>
  <c r="N15" i="6"/>
  <c r="M15" i="6"/>
  <c r="L15" i="6"/>
  <c r="K15" i="6"/>
  <c r="J15" i="6"/>
  <c r="I15" i="6"/>
  <c r="H15" i="6"/>
  <c r="G15" i="6"/>
  <c r="F15" i="6"/>
  <c r="E15" i="6"/>
  <c r="D15" i="6"/>
  <c r="C15" i="6"/>
  <c r="B15" i="6"/>
  <c r="T14" i="6"/>
  <c r="S14" i="6"/>
  <c r="R14" i="6"/>
  <c r="Q14" i="6"/>
  <c r="P14" i="6"/>
  <c r="O14" i="6"/>
  <c r="N14" i="6"/>
  <c r="M14" i="6"/>
  <c r="L14" i="6"/>
  <c r="K14" i="6"/>
  <c r="J14" i="6"/>
  <c r="I14" i="6"/>
  <c r="H14" i="6"/>
  <c r="G14" i="6"/>
  <c r="F14" i="6"/>
  <c r="E14" i="6"/>
  <c r="D14" i="6"/>
  <c r="C14" i="6"/>
  <c r="B14" i="6"/>
  <c r="T13" i="6"/>
  <c r="S13" i="6"/>
  <c r="R13" i="6"/>
  <c r="Q13" i="6"/>
  <c r="P13" i="6"/>
  <c r="O13" i="6"/>
  <c r="N13" i="6"/>
  <c r="M13" i="6"/>
  <c r="L13" i="6"/>
  <c r="K13" i="6"/>
  <c r="J13" i="6"/>
  <c r="I13" i="6"/>
  <c r="H13" i="6"/>
  <c r="G13" i="6"/>
  <c r="F13" i="6"/>
  <c r="E13" i="6"/>
  <c r="D13" i="6"/>
  <c r="C13" i="6"/>
  <c r="B13" i="6"/>
  <c r="T12" i="6"/>
  <c r="S12" i="6"/>
  <c r="R12" i="6"/>
  <c r="Q12" i="6"/>
  <c r="P12" i="6"/>
  <c r="O12" i="6"/>
  <c r="N12" i="6"/>
  <c r="M12" i="6"/>
  <c r="L12" i="6"/>
  <c r="K12" i="6"/>
  <c r="J12" i="6"/>
  <c r="I12" i="6"/>
  <c r="H12" i="6"/>
  <c r="G12" i="6"/>
  <c r="F12" i="6"/>
  <c r="E12" i="6"/>
  <c r="D12" i="6"/>
  <c r="C12" i="6"/>
  <c r="B12" i="6"/>
  <c r="T11" i="6"/>
  <c r="S11" i="6"/>
  <c r="R11" i="6"/>
  <c r="Q11" i="6"/>
  <c r="P11" i="6"/>
  <c r="O11" i="6"/>
  <c r="N11" i="6"/>
  <c r="M11" i="6"/>
  <c r="L11" i="6"/>
  <c r="K11" i="6"/>
  <c r="J11" i="6"/>
  <c r="I11" i="6"/>
  <c r="H11" i="6"/>
  <c r="G11" i="6"/>
  <c r="F11" i="6"/>
  <c r="E11" i="6"/>
  <c r="D11" i="6"/>
  <c r="C11" i="6"/>
  <c r="B11" i="6"/>
  <c r="T10" i="6"/>
  <c r="S10" i="6"/>
  <c r="R10" i="6"/>
  <c r="Q10" i="6"/>
  <c r="P10" i="6"/>
  <c r="O10" i="6"/>
  <c r="N10" i="6"/>
  <c r="M10" i="6"/>
  <c r="L10" i="6"/>
  <c r="K10" i="6"/>
  <c r="J10" i="6"/>
  <c r="I10" i="6"/>
  <c r="H10" i="6"/>
  <c r="G10" i="6"/>
  <c r="F10" i="6"/>
  <c r="E10" i="6"/>
  <c r="D10" i="6"/>
  <c r="C10" i="6"/>
  <c r="B10" i="6"/>
  <c r="T9" i="6"/>
  <c r="S9" i="6"/>
  <c r="R9" i="6"/>
  <c r="Q9" i="6"/>
  <c r="P9" i="6"/>
  <c r="O9" i="6"/>
  <c r="N9" i="6"/>
  <c r="M9" i="6"/>
  <c r="L9" i="6"/>
  <c r="K9" i="6"/>
  <c r="J9" i="6"/>
  <c r="I9" i="6"/>
  <c r="H9" i="6"/>
  <c r="G9" i="6"/>
  <c r="F9" i="6"/>
  <c r="E9" i="6"/>
  <c r="D9" i="6"/>
  <c r="C9" i="6"/>
  <c r="B9" i="6"/>
  <c r="T8" i="6"/>
  <c r="S8" i="6"/>
  <c r="R8" i="6"/>
  <c r="Q8" i="6"/>
  <c r="P8" i="6"/>
  <c r="O8" i="6"/>
  <c r="N8" i="6"/>
  <c r="M8" i="6"/>
  <c r="L8" i="6"/>
  <c r="K8" i="6"/>
  <c r="J8" i="6"/>
  <c r="I8" i="6"/>
  <c r="H8" i="6"/>
  <c r="G8" i="6"/>
  <c r="F8" i="6"/>
  <c r="E8" i="6"/>
  <c r="D8" i="6"/>
  <c r="C8" i="6"/>
  <c r="B8" i="6"/>
  <c r="T7" i="6"/>
  <c r="S7" i="6"/>
  <c r="R7" i="6"/>
  <c r="Q7" i="6"/>
  <c r="P7" i="6"/>
  <c r="O7" i="6"/>
  <c r="N7" i="6"/>
  <c r="M7" i="6"/>
  <c r="L7" i="6"/>
  <c r="K7" i="6"/>
  <c r="J7" i="6"/>
  <c r="I7" i="6"/>
  <c r="H7" i="6"/>
  <c r="G7" i="6"/>
  <c r="F7" i="6"/>
  <c r="E7" i="6"/>
  <c r="D7" i="6"/>
  <c r="C7" i="6"/>
  <c r="B7" i="6"/>
  <c r="T6" i="6"/>
  <c r="S6" i="6"/>
  <c r="R6" i="6"/>
  <c r="Q6" i="6"/>
  <c r="P6" i="6"/>
  <c r="O6" i="6"/>
  <c r="N6" i="6"/>
  <c r="M6" i="6"/>
  <c r="L6" i="6"/>
  <c r="K6" i="6"/>
  <c r="J6" i="6"/>
  <c r="I6" i="6"/>
  <c r="H6" i="6"/>
  <c r="G6" i="6"/>
  <c r="F6" i="6"/>
  <c r="E6" i="6"/>
  <c r="D6" i="6"/>
  <c r="C6" i="6"/>
  <c r="B6" i="6"/>
  <c r="T5" i="6"/>
  <c r="S5" i="6"/>
  <c r="R5" i="6"/>
  <c r="Q5" i="6"/>
  <c r="P5" i="6"/>
  <c r="O5" i="6"/>
  <c r="N5" i="6"/>
  <c r="M5" i="6"/>
  <c r="L5" i="6"/>
  <c r="K5" i="6"/>
  <c r="J5" i="6"/>
  <c r="I5" i="6"/>
  <c r="H5" i="6"/>
  <c r="G5" i="6"/>
  <c r="F5" i="6"/>
  <c r="E5" i="6"/>
  <c r="D5" i="6"/>
  <c r="C5" i="6"/>
  <c r="B5" i="6"/>
  <c r="T3" i="6"/>
  <c r="S3" i="6"/>
  <c r="R3" i="6"/>
  <c r="Q3" i="6"/>
  <c r="P3" i="6"/>
  <c r="O3" i="6"/>
  <c r="N3" i="6"/>
  <c r="M3" i="6"/>
  <c r="L3" i="6"/>
  <c r="K3" i="6"/>
  <c r="J3" i="6"/>
  <c r="I3" i="6"/>
  <c r="H3" i="6"/>
  <c r="G3" i="6"/>
  <c r="F3" i="6"/>
  <c r="E3" i="6"/>
  <c r="D3" i="6"/>
  <c r="C3" i="6"/>
  <c r="B3" i="6"/>
  <c r="T4" i="6"/>
  <c r="S4" i="6"/>
  <c r="R4" i="6"/>
  <c r="Q4" i="6"/>
  <c r="P4" i="6"/>
  <c r="O4" i="6"/>
  <c r="N4" i="6"/>
  <c r="M4" i="6"/>
  <c r="L4" i="6"/>
  <c r="K4" i="6"/>
  <c r="J4" i="6"/>
  <c r="I4" i="6"/>
  <c r="H4" i="6"/>
  <c r="G4" i="6"/>
  <c r="F4" i="6"/>
  <c r="E4" i="6"/>
  <c r="D4" i="6"/>
  <c r="C4" i="6"/>
  <c r="B4" i="6"/>
  <c r="T17" i="3"/>
  <c r="U17" i="3" s="1"/>
  <c r="S17" i="3"/>
  <c r="R17" i="3"/>
  <c r="Q17" i="3"/>
  <c r="P17" i="3"/>
  <c r="O17" i="3"/>
  <c r="N17" i="3"/>
  <c r="M17" i="3"/>
  <c r="L17" i="3"/>
  <c r="K17" i="3"/>
  <c r="J17" i="3"/>
  <c r="I17" i="3"/>
  <c r="H17" i="3"/>
  <c r="G17" i="3"/>
  <c r="F17" i="3"/>
  <c r="E17" i="3"/>
  <c r="D17" i="3"/>
  <c r="C17" i="3"/>
  <c r="B17" i="3"/>
  <c r="T15" i="3"/>
  <c r="S15" i="3"/>
  <c r="R15" i="3"/>
  <c r="Q15" i="3"/>
  <c r="P15" i="3"/>
  <c r="O15" i="3"/>
  <c r="N15" i="3"/>
  <c r="M15" i="3"/>
  <c r="L15" i="3"/>
  <c r="K15" i="3"/>
  <c r="J15" i="3"/>
  <c r="I15" i="3"/>
  <c r="H15" i="3"/>
  <c r="G15" i="3"/>
  <c r="F15" i="3"/>
  <c r="E15" i="3"/>
  <c r="D15" i="3"/>
  <c r="C15" i="3"/>
  <c r="B15" i="3"/>
  <c r="T14" i="3"/>
  <c r="S14" i="3"/>
  <c r="R14" i="3"/>
  <c r="Q14" i="3"/>
  <c r="P14" i="3"/>
  <c r="O14" i="3"/>
  <c r="N14" i="3"/>
  <c r="M14" i="3"/>
  <c r="L14" i="3"/>
  <c r="K14" i="3"/>
  <c r="J14" i="3"/>
  <c r="I14" i="3"/>
  <c r="H14" i="3"/>
  <c r="G14" i="3"/>
  <c r="F14" i="3"/>
  <c r="E14" i="3"/>
  <c r="D14" i="3"/>
  <c r="C14" i="3"/>
  <c r="B14" i="3"/>
  <c r="T13" i="3"/>
  <c r="S13" i="3"/>
  <c r="R13" i="3"/>
  <c r="Q13" i="3"/>
  <c r="P13" i="3"/>
  <c r="O13" i="3"/>
  <c r="N13" i="3"/>
  <c r="M13" i="3"/>
  <c r="L13" i="3"/>
  <c r="K13" i="3"/>
  <c r="J13" i="3"/>
  <c r="I13" i="3"/>
  <c r="H13" i="3"/>
  <c r="G13" i="3"/>
  <c r="F13" i="3"/>
  <c r="E13" i="3"/>
  <c r="D13" i="3"/>
  <c r="C13" i="3"/>
  <c r="B13" i="3"/>
  <c r="T12" i="3"/>
  <c r="S12" i="3"/>
  <c r="R12" i="3"/>
  <c r="Q12" i="3"/>
  <c r="P12" i="3"/>
  <c r="O12" i="3"/>
  <c r="N12" i="3"/>
  <c r="M12" i="3"/>
  <c r="L12" i="3"/>
  <c r="K12" i="3"/>
  <c r="J12" i="3"/>
  <c r="I12" i="3"/>
  <c r="H12" i="3"/>
  <c r="G12" i="3"/>
  <c r="F12" i="3"/>
  <c r="E12" i="3"/>
  <c r="D12" i="3"/>
  <c r="C12" i="3"/>
  <c r="B12" i="3"/>
  <c r="T11" i="3"/>
  <c r="S11" i="3"/>
  <c r="R11" i="3"/>
  <c r="Q11" i="3"/>
  <c r="P11" i="3"/>
  <c r="O11" i="3"/>
  <c r="N11" i="3"/>
  <c r="M11" i="3"/>
  <c r="L11" i="3"/>
  <c r="K11" i="3"/>
  <c r="J11" i="3"/>
  <c r="I11" i="3"/>
  <c r="H11" i="3"/>
  <c r="G11" i="3"/>
  <c r="F11" i="3"/>
  <c r="E11" i="3"/>
  <c r="D11" i="3"/>
  <c r="C11" i="3"/>
  <c r="B11" i="3"/>
  <c r="T10" i="3"/>
  <c r="S10" i="3"/>
  <c r="R10" i="3"/>
  <c r="Q10" i="3"/>
  <c r="P10" i="3"/>
  <c r="O10" i="3"/>
  <c r="N10" i="3"/>
  <c r="M10" i="3"/>
  <c r="L10" i="3"/>
  <c r="K10" i="3"/>
  <c r="J10" i="3"/>
  <c r="I10" i="3"/>
  <c r="H10" i="3"/>
  <c r="G10" i="3"/>
  <c r="F10" i="3"/>
  <c r="E10" i="3"/>
  <c r="D10" i="3"/>
  <c r="C10" i="3"/>
  <c r="B10" i="3"/>
  <c r="T9" i="3"/>
  <c r="S9" i="3"/>
  <c r="R9" i="3"/>
  <c r="Q9" i="3"/>
  <c r="P9" i="3"/>
  <c r="O9" i="3"/>
  <c r="N9" i="3"/>
  <c r="M9" i="3"/>
  <c r="L9" i="3"/>
  <c r="K9" i="3"/>
  <c r="J9" i="3"/>
  <c r="I9" i="3"/>
  <c r="H9" i="3"/>
  <c r="G9" i="3"/>
  <c r="F9" i="3"/>
  <c r="E9" i="3"/>
  <c r="D9" i="3"/>
  <c r="C9" i="3"/>
  <c r="B9" i="3"/>
  <c r="T8" i="3"/>
  <c r="S8" i="3"/>
  <c r="R8" i="3"/>
  <c r="Q8" i="3"/>
  <c r="P8" i="3"/>
  <c r="O8" i="3"/>
  <c r="N8" i="3"/>
  <c r="M8" i="3"/>
  <c r="L8" i="3"/>
  <c r="K8" i="3"/>
  <c r="J8" i="3"/>
  <c r="I8" i="3"/>
  <c r="H8" i="3"/>
  <c r="G8" i="3"/>
  <c r="F8" i="3"/>
  <c r="E8" i="3"/>
  <c r="D8" i="3"/>
  <c r="C8" i="3"/>
  <c r="B8" i="3"/>
  <c r="T7" i="3"/>
  <c r="S7" i="3"/>
  <c r="R7" i="3"/>
  <c r="Q7" i="3"/>
  <c r="P7" i="3"/>
  <c r="O7" i="3"/>
  <c r="N7" i="3"/>
  <c r="M7" i="3"/>
  <c r="L7" i="3"/>
  <c r="K7" i="3"/>
  <c r="J7" i="3"/>
  <c r="I7" i="3"/>
  <c r="H7" i="3"/>
  <c r="G7" i="3"/>
  <c r="F7" i="3"/>
  <c r="E7" i="3"/>
  <c r="D7" i="3"/>
  <c r="C7" i="3"/>
  <c r="B7" i="3"/>
  <c r="T6" i="3"/>
  <c r="S6" i="3"/>
  <c r="R6" i="3"/>
  <c r="Q6" i="3"/>
  <c r="P6" i="3"/>
  <c r="O6" i="3"/>
  <c r="N6" i="3"/>
  <c r="M6" i="3"/>
  <c r="L6" i="3"/>
  <c r="K6" i="3"/>
  <c r="J6" i="3"/>
  <c r="I6" i="3"/>
  <c r="H6" i="3"/>
  <c r="G6" i="3"/>
  <c r="F6" i="3"/>
  <c r="E6" i="3"/>
  <c r="D6" i="3"/>
  <c r="C6" i="3"/>
  <c r="B6" i="3"/>
  <c r="T5" i="3"/>
  <c r="S5" i="3"/>
  <c r="R5" i="3"/>
  <c r="Q5" i="3"/>
  <c r="P5" i="3"/>
  <c r="O5" i="3"/>
  <c r="N5" i="3"/>
  <c r="M5" i="3"/>
  <c r="L5" i="3"/>
  <c r="K5" i="3"/>
  <c r="J5" i="3"/>
  <c r="I5" i="3"/>
  <c r="H5" i="3"/>
  <c r="G5" i="3"/>
  <c r="F5" i="3"/>
  <c r="E5" i="3"/>
  <c r="D5" i="3"/>
  <c r="C5" i="3"/>
  <c r="B5" i="3"/>
  <c r="T3" i="3"/>
  <c r="S3" i="3"/>
  <c r="R3" i="3"/>
  <c r="Q3" i="3"/>
  <c r="P3" i="3"/>
  <c r="O3" i="3"/>
  <c r="N3" i="3"/>
  <c r="M3" i="3"/>
  <c r="L3" i="3"/>
  <c r="K3" i="3"/>
  <c r="J3" i="3"/>
  <c r="I3" i="3"/>
  <c r="H3" i="3"/>
  <c r="G3" i="3"/>
  <c r="F3" i="3"/>
  <c r="E3" i="3"/>
  <c r="D3" i="3"/>
  <c r="C3" i="3"/>
  <c r="B3" i="3"/>
  <c r="F10" i="8" l="1"/>
  <c r="E10" i="8"/>
  <c r="D10" i="8"/>
  <c r="G10" i="8"/>
  <c r="G7" i="8"/>
  <c r="E7" i="8"/>
  <c r="D7" i="8"/>
  <c r="F7" i="8"/>
  <c r="G11" i="8"/>
  <c r="D11" i="8"/>
  <c r="E11" i="8"/>
  <c r="F11" i="8"/>
  <c r="G15" i="8"/>
  <c r="F15" i="8"/>
  <c r="E15" i="8"/>
  <c r="D19" i="8"/>
  <c r="F19" i="8"/>
  <c r="G19" i="8"/>
  <c r="E19" i="8"/>
  <c r="F18" i="8"/>
  <c r="G18" i="8"/>
  <c r="H18" i="8"/>
  <c r="E18" i="8"/>
  <c r="D5" i="8"/>
  <c r="G5" i="8"/>
  <c r="E5" i="8"/>
  <c r="F5" i="8"/>
  <c r="B20" i="8"/>
  <c r="D9" i="8"/>
  <c r="G9" i="8"/>
  <c r="E9" i="8"/>
  <c r="F9" i="8"/>
  <c r="E13" i="8"/>
  <c r="G13" i="8"/>
  <c r="F13" i="8"/>
  <c r="D13" i="8"/>
  <c r="G17" i="8"/>
  <c r="D17" i="8"/>
  <c r="E17" i="8"/>
  <c r="F17" i="8"/>
  <c r="E6" i="8"/>
  <c r="D6" i="8"/>
  <c r="F6" i="8"/>
  <c r="H6" i="8"/>
  <c r="G6" i="8"/>
  <c r="F14" i="8"/>
  <c r="E14" i="8"/>
  <c r="D14" i="8"/>
  <c r="G14" i="8"/>
  <c r="F8" i="8"/>
  <c r="E8" i="8"/>
  <c r="D8" i="8"/>
  <c r="G8" i="8"/>
  <c r="G12" i="8"/>
  <c r="F12" i="8"/>
  <c r="E12" i="8"/>
  <c r="F16" i="8"/>
  <c r="E16" i="8"/>
  <c r="G16" i="8"/>
  <c r="D16" i="8"/>
  <c r="U14" i="3"/>
  <c r="H16" i="8"/>
  <c r="U15" i="3"/>
  <c r="U10" i="3"/>
  <c r="H12" i="8"/>
  <c r="U9" i="3"/>
  <c r="H11" i="8"/>
  <c r="U3" i="3"/>
  <c r="H5" i="8"/>
  <c r="U7" i="3"/>
  <c r="H9" i="8"/>
  <c r="U5" i="3"/>
  <c r="H7" i="8"/>
  <c r="U13" i="3"/>
  <c r="H15" i="8"/>
  <c r="U6" i="3"/>
  <c r="H8" i="8"/>
  <c r="U12" i="3"/>
  <c r="H14" i="8"/>
  <c r="H10" i="8"/>
  <c r="U8" i="3"/>
  <c r="U11" i="3"/>
  <c r="H13" i="8"/>
  <c r="Y7" i="8" l="1"/>
  <c r="AD7" i="8"/>
  <c r="R7" i="8"/>
  <c r="M7" i="8"/>
  <c r="W14" i="8"/>
  <c r="AB14" i="8"/>
  <c r="K14" i="8"/>
  <c r="P14" i="8"/>
  <c r="AD9" i="8"/>
  <c r="R9" i="8"/>
  <c r="M9" i="8"/>
  <c r="Y9" i="8"/>
  <c r="Y12" i="8"/>
  <c r="R12" i="8"/>
  <c r="AD12" i="8"/>
  <c r="M12" i="8"/>
  <c r="Q14" i="8"/>
  <c r="AC14" i="8"/>
  <c r="L14" i="8"/>
  <c r="X14" i="8"/>
  <c r="X17" i="8"/>
  <c r="L17" i="8"/>
  <c r="AC17" i="8"/>
  <c r="Q17" i="8"/>
  <c r="X9" i="8"/>
  <c r="AC9" i="8"/>
  <c r="L9" i="8"/>
  <c r="Q9" i="8"/>
  <c r="X18" i="8"/>
  <c r="AC18" i="8"/>
  <c r="L18" i="8"/>
  <c r="Q18" i="8"/>
  <c r="AC15" i="8"/>
  <c r="X15" i="8"/>
  <c r="Q15" i="8"/>
  <c r="L15" i="8"/>
  <c r="W7" i="8"/>
  <c r="K7" i="8"/>
  <c r="P7" i="8"/>
  <c r="AB7" i="8"/>
  <c r="X12" i="8"/>
  <c r="Q12" i="8"/>
  <c r="AC12" i="8"/>
  <c r="L12" i="8"/>
  <c r="P5" i="8"/>
  <c r="AB5" i="8"/>
  <c r="K5" i="8"/>
  <c r="D20" i="8"/>
  <c r="W5" i="8"/>
  <c r="N12" i="8"/>
  <c r="Z12" i="8"/>
  <c r="AE12" i="8"/>
  <c r="S12" i="8"/>
  <c r="AB17" i="8"/>
  <c r="K17" i="8"/>
  <c r="W17" i="8"/>
  <c r="P17" i="8"/>
  <c r="O18" i="8"/>
  <c r="T18" i="8"/>
  <c r="AA18" i="8"/>
  <c r="AF18" i="8"/>
  <c r="Y15" i="8"/>
  <c r="R15" i="8"/>
  <c r="M15" i="8"/>
  <c r="AD15" i="8"/>
  <c r="N6" i="8"/>
  <c r="AE6" i="8"/>
  <c r="S6" i="8"/>
  <c r="Z6" i="8"/>
  <c r="Z18" i="8"/>
  <c r="N18" i="8"/>
  <c r="AE18" i="8"/>
  <c r="S18" i="8"/>
  <c r="K16" i="8"/>
  <c r="P16" i="8"/>
  <c r="W16" i="8"/>
  <c r="AB16" i="8"/>
  <c r="AB8" i="8"/>
  <c r="P8" i="8"/>
  <c r="W8" i="8"/>
  <c r="K8" i="8"/>
  <c r="AF6" i="8"/>
  <c r="O6" i="8"/>
  <c r="T6" i="8"/>
  <c r="AA6" i="8"/>
  <c r="W13" i="8"/>
  <c r="AB13" i="8"/>
  <c r="K13" i="8"/>
  <c r="P13" i="8"/>
  <c r="AD18" i="8"/>
  <c r="M18" i="8"/>
  <c r="R18" i="8"/>
  <c r="Y18" i="8"/>
  <c r="AD11" i="8"/>
  <c r="R11" i="8"/>
  <c r="Y11" i="8"/>
  <c r="M11" i="8"/>
  <c r="Z10" i="8"/>
  <c r="S10" i="8"/>
  <c r="N10" i="8"/>
  <c r="AE10" i="8"/>
  <c r="Z17" i="8"/>
  <c r="AE17" i="8"/>
  <c r="N17" i="8"/>
  <c r="S17" i="8"/>
  <c r="N15" i="8"/>
  <c r="S15" i="8"/>
  <c r="Z15" i="8"/>
  <c r="AE15" i="8"/>
  <c r="AC11" i="8"/>
  <c r="Q11" i="8"/>
  <c r="L11" i="8"/>
  <c r="X11" i="8"/>
  <c r="AD17" i="8"/>
  <c r="M17" i="8"/>
  <c r="Y17" i="8"/>
  <c r="R17" i="8"/>
  <c r="P19" i="8"/>
  <c r="K19" i="8"/>
  <c r="W19" i="8"/>
  <c r="AB19" i="8"/>
  <c r="AD14" i="8"/>
  <c r="Y14" i="8"/>
  <c r="M14" i="8"/>
  <c r="R14" i="8"/>
  <c r="Z9" i="8"/>
  <c r="N9" i="8"/>
  <c r="S9" i="8"/>
  <c r="AE9" i="8"/>
  <c r="AC7" i="8"/>
  <c r="X7" i="8"/>
  <c r="L7" i="8"/>
  <c r="Q7" i="8"/>
  <c r="N8" i="8"/>
  <c r="S8" i="8"/>
  <c r="AE8" i="8"/>
  <c r="Z8" i="8"/>
  <c r="AB9" i="8"/>
  <c r="P9" i="8"/>
  <c r="K9" i="8"/>
  <c r="W9" i="8"/>
  <c r="N7" i="8"/>
  <c r="Z7" i="8"/>
  <c r="AE7" i="8"/>
  <c r="S7" i="8"/>
  <c r="Z16" i="8"/>
  <c r="AE16" i="8"/>
  <c r="N16" i="8"/>
  <c r="S16" i="8"/>
  <c r="AC8" i="8"/>
  <c r="L8" i="8"/>
  <c r="X8" i="8"/>
  <c r="Q8" i="8"/>
  <c r="AD6" i="8"/>
  <c r="R6" i="8"/>
  <c r="Y6" i="8"/>
  <c r="M6" i="8"/>
  <c r="AD13" i="8"/>
  <c r="R13" i="8"/>
  <c r="M13" i="8"/>
  <c r="Y13" i="8"/>
  <c r="AD5" i="8"/>
  <c r="M5" i="8"/>
  <c r="F20" i="8"/>
  <c r="Y5" i="8"/>
  <c r="R5" i="8"/>
  <c r="X19" i="8"/>
  <c r="AC19" i="8"/>
  <c r="L19" i="8"/>
  <c r="Q19" i="8"/>
  <c r="AB10" i="8"/>
  <c r="P10" i="8"/>
  <c r="K10" i="8"/>
  <c r="W10" i="8"/>
  <c r="AC16" i="8"/>
  <c r="Q16" i="8"/>
  <c r="X16" i="8"/>
  <c r="L16" i="8"/>
  <c r="R8" i="8"/>
  <c r="Y8" i="8"/>
  <c r="AD8" i="8"/>
  <c r="M8" i="8"/>
  <c r="AB6" i="8"/>
  <c r="P6" i="8"/>
  <c r="W6" i="8"/>
  <c r="K6" i="8"/>
  <c r="AE13" i="8"/>
  <c r="N13" i="8"/>
  <c r="Z13" i="8"/>
  <c r="S13" i="8"/>
  <c r="X5" i="8"/>
  <c r="AC5" i="8"/>
  <c r="Q5" i="8"/>
  <c r="L5" i="8"/>
  <c r="E20" i="8"/>
  <c r="S19" i="8"/>
  <c r="N19" i="8"/>
  <c r="AE19" i="8"/>
  <c r="Z19" i="8"/>
  <c r="W11" i="8"/>
  <c r="AB11" i="8"/>
  <c r="P11" i="8"/>
  <c r="K11" i="8"/>
  <c r="AC10" i="8"/>
  <c r="X10" i="8"/>
  <c r="Q10" i="8"/>
  <c r="L10" i="8"/>
  <c r="M16" i="8"/>
  <c r="R16" i="8"/>
  <c r="Y16" i="8"/>
  <c r="AD16" i="8"/>
  <c r="N14" i="8"/>
  <c r="Z14" i="8"/>
  <c r="AE14" i="8"/>
  <c r="S14" i="8"/>
  <c r="L6" i="8"/>
  <c r="Q6" i="8"/>
  <c r="X6" i="8"/>
  <c r="AC6" i="8"/>
  <c r="AC13" i="8"/>
  <c r="L13" i="8"/>
  <c r="Q13" i="8"/>
  <c r="X13" i="8"/>
  <c r="G20" i="8"/>
  <c r="N5" i="8"/>
  <c r="Z5" i="8"/>
  <c r="S5" i="8"/>
  <c r="AE5" i="8"/>
  <c r="Y19" i="8"/>
  <c r="AD19" i="8"/>
  <c r="R19" i="8"/>
  <c r="M19" i="8"/>
  <c r="AE11" i="8"/>
  <c r="N11" i="8"/>
  <c r="Z11" i="8"/>
  <c r="S11" i="8"/>
  <c r="AD10" i="8"/>
  <c r="M10" i="8"/>
  <c r="Y10" i="8"/>
  <c r="R10" i="8"/>
  <c r="O15" i="8"/>
  <c r="AF15" i="8"/>
  <c r="AA15" i="8"/>
  <c r="T15" i="8"/>
  <c r="T7" i="8"/>
  <c r="AA7" i="8"/>
  <c r="O7" i="8"/>
  <c r="AF7" i="8"/>
  <c r="AF14" i="8"/>
  <c r="O14" i="8"/>
  <c r="T14" i="8"/>
  <c r="AA14" i="8"/>
  <c r="AF9" i="8"/>
  <c r="AA9" i="8"/>
  <c r="O9" i="8"/>
  <c r="T9" i="8"/>
  <c r="AF11" i="8"/>
  <c r="T11" i="8"/>
  <c r="O11" i="8"/>
  <c r="AA11" i="8"/>
  <c r="AF12" i="8"/>
  <c r="AA12" i="8"/>
  <c r="T12" i="8"/>
  <c r="O12" i="8"/>
  <c r="O16" i="8"/>
  <c r="T16" i="8"/>
  <c r="AA16" i="8"/>
  <c r="AF16" i="8"/>
  <c r="AF13" i="8"/>
  <c r="AA13" i="8"/>
  <c r="O13" i="8"/>
  <c r="T13" i="8"/>
  <c r="AF10" i="8"/>
  <c r="AA10" i="8"/>
  <c r="T10" i="8"/>
  <c r="O10" i="8"/>
  <c r="O8" i="8"/>
  <c r="T8" i="8"/>
  <c r="AF8" i="8"/>
  <c r="AA8" i="8"/>
  <c r="AA5" i="8"/>
  <c r="O5" i="8"/>
  <c r="T5" i="8"/>
  <c r="AF5" i="8"/>
  <c r="R20" i="8" l="1"/>
  <c r="X20" i="8"/>
  <c r="AD20" i="8"/>
  <c r="AC20" i="8"/>
  <c r="L20" i="8"/>
  <c r="K20" i="8"/>
  <c r="AB20" i="8"/>
  <c r="Y20" i="8"/>
  <c r="P20" i="8"/>
  <c r="AE20" i="8"/>
  <c r="S20" i="8"/>
  <c r="M20" i="8"/>
  <c r="Z20" i="8"/>
  <c r="N20" i="8"/>
  <c r="Q20" i="8"/>
  <c r="W20" i="8"/>
  <c r="AF20" i="8"/>
  <c r="T20" i="8"/>
  <c r="O20" i="8"/>
  <c r="AA20" i="8"/>
</calcChain>
</file>

<file path=xl/sharedStrings.xml><?xml version="1.0" encoding="utf-8"?>
<sst xmlns="http://schemas.openxmlformats.org/spreadsheetml/2006/main" count="1902" uniqueCount="867">
  <si>
    <r>
      <rPr>
        <b/>
        <sz val="11"/>
        <color rgb="FFFFFFFF"/>
        <rFont val="Arial"/>
      </rPr>
      <t xml:space="preserve">Tax to GDP
</t>
    </r>
    <r>
      <rPr>
        <i/>
        <sz val="9"/>
        <color rgb="FFFFFFFF"/>
        <rFont val="Arial"/>
      </rPr>
      <t>IMF recommended minimum 15%</t>
    </r>
  </si>
  <si>
    <t>IMPACT if most recent budget steer met</t>
  </si>
  <si>
    <t>Bangladesh</t>
  </si>
  <si>
    <t>Brazil</t>
  </si>
  <si>
    <t>Ghana</t>
  </si>
  <si>
    <t>Kenya</t>
  </si>
  <si>
    <t>Liberia</t>
  </si>
  <si>
    <t>Malawi</t>
  </si>
  <si>
    <t>Nepal</t>
  </si>
  <si>
    <t>No budget steer</t>
  </si>
  <si>
    <t>The policy scenario advocates lowering government expenditure... Spending cuts should be focused on recurring elements of the central government budget</t>
  </si>
  <si>
    <t>Nigeria</t>
  </si>
  <si>
    <t>UNKNOWN</t>
  </si>
  <si>
    <t>[recommends] continuing to rationalize current expenditure... To this end overhead and personnel costs should be contained</t>
  </si>
  <si>
    <t>Expenditures have increased in recent years driven by recurrent spending... with interest and wage bill constituting two thirds of current spending</t>
  </si>
  <si>
    <t>Senegal</t>
  </si>
  <si>
    <t>Current spending is kept broadly constant in real terms including through... rationalization of public agencies</t>
  </si>
  <si>
    <t>Sierra Leone</t>
  </si>
  <si>
    <t>In consultation with [IMF] staff, the authorities have prepared a medium-term wage strategy that aims to reduce and contain the wage bill within 6 percent of GDP</t>
  </si>
  <si>
    <t>Tanzania</t>
  </si>
  <si>
    <t>[government] medium term budget plans, [are] bound to rest on... continued rationalization of expenditures</t>
  </si>
  <si>
    <t>Uganda</t>
  </si>
  <si>
    <t>Strong expenditure control for recurrent spending is needed</t>
  </si>
  <si>
    <t>Current expenditure is to be contained to 12 percent of GDP</t>
  </si>
  <si>
    <t>Vietnam</t>
  </si>
  <si>
    <t>rationalize the public sector wage bill</t>
  </si>
  <si>
    <t>...there is more room to rationalize the public sector wage bill</t>
  </si>
  <si>
    <t>Rationalize public wage bill</t>
  </si>
  <si>
    <t>Zambia</t>
  </si>
  <si>
    <t>Zimbabwe</t>
  </si>
  <si>
    <t>Notes</t>
  </si>
  <si>
    <t>Impact of latest steer</t>
  </si>
  <si>
    <t>To reach</t>
  </si>
  <si>
    <t>No of years</t>
  </si>
  <si>
    <t>Tax to GDP</t>
  </si>
  <si>
    <t>0.2 cut</t>
  </si>
  <si>
    <t>Down</t>
  </si>
  <si>
    <t>Under</t>
  </si>
  <si>
    <t>0.4 cut</t>
  </si>
  <si>
    <t>?</t>
  </si>
  <si>
    <t>1.1 cut</t>
  </si>
  <si>
    <t>Up (2.4 in 2 years)</t>
  </si>
  <si>
    <t>Above - 21.1</t>
  </si>
  <si>
    <t>0.1 cut</t>
  </si>
  <si>
    <t>Up 0.4 (in 2 yrs)</t>
  </si>
  <si>
    <t>1.4 cut</t>
  </si>
  <si>
    <t>Above</t>
  </si>
  <si>
    <t>11.1 cut</t>
  </si>
  <si>
    <t>0.5 cut</t>
  </si>
  <si>
    <t>Up 0.4 (in 1 year)</t>
  </si>
  <si>
    <t>Up 0.6 (in 2 yrs)</t>
  </si>
  <si>
    <t>1.8 cut</t>
  </si>
  <si>
    <t>Increase 1.2</t>
  </si>
  <si>
    <t>Up 2.1 (in 2 years)</t>
  </si>
  <si>
    <t>Above - 17.4</t>
  </si>
  <si>
    <t>1.0 cut</t>
  </si>
  <si>
    <t>Up (2.8 in 2 years)</t>
  </si>
  <si>
    <t>Above - 15.8</t>
  </si>
  <si>
    <t>5.0 cut</t>
  </si>
  <si>
    <t>4 if we don't include 16 and 17 where there was no budget steer</t>
  </si>
  <si>
    <r>
      <rPr>
        <sz val="10"/>
        <color theme="1"/>
        <rFont val="Arial"/>
      </rPr>
      <t xml:space="preserve">0.1 cut (Federal) </t>
    </r>
    <r>
      <rPr>
        <b/>
        <sz val="10"/>
        <color rgb="FF00FF00"/>
        <rFont val="Arial"/>
      </rPr>
      <t>BUT</t>
    </r>
    <r>
      <rPr>
        <sz val="10"/>
        <color rgb="FF00FF00"/>
        <rFont val="Arial"/>
      </rPr>
      <t xml:space="preserve"> 1.2 inc. (S&amp;M)</t>
    </r>
  </si>
  <si>
    <t>4.0 + 6.1</t>
  </si>
  <si>
    <t>9 (both)</t>
  </si>
  <si>
    <t>Up 1.4 (in 2 years)</t>
  </si>
  <si>
    <t>Above - 24.2</t>
  </si>
  <si>
    <t>Country</t>
  </si>
  <si>
    <t>2000</t>
  </si>
  <si>
    <t>2001</t>
  </si>
  <si>
    <t>2002</t>
  </si>
  <si>
    <t>2003</t>
  </si>
  <si>
    <t>2004</t>
  </si>
  <si>
    <t>2005</t>
  </si>
  <si>
    <t>2006</t>
  </si>
  <si>
    <t>2007</t>
  </si>
  <si>
    <t>2008</t>
  </si>
  <si>
    <t>2009</t>
  </si>
  <si>
    <t>2010</t>
  </si>
  <si>
    <t>2011</t>
  </si>
  <si>
    <t>2012</t>
  </si>
  <si>
    <t>2013</t>
  </si>
  <si>
    <t>2014</t>
  </si>
  <si>
    <t>2015</t>
  </si>
  <si>
    <t>2016</t>
  </si>
  <si>
    <t>2017</t>
  </si>
  <si>
    <t>2018</t>
  </si>
  <si>
    <t>Afghanistan</t>
  </si>
  <si>
    <t>Wage bill as a percentage of GDP</t>
  </si>
  <si>
    <t>Albania</t>
  </si>
  <si>
    <t>Algeria</t>
  </si>
  <si>
    <t>Angola</t>
  </si>
  <si>
    <t>Anguilla</t>
  </si>
  <si>
    <t>Antigua and Barbuda</t>
  </si>
  <si>
    <t>Argentina</t>
  </si>
  <si>
    <t>Armenia</t>
  </si>
  <si>
    <t>Aruba</t>
  </si>
  <si>
    <t>Australia</t>
  </si>
  <si>
    <t>Austria</t>
  </si>
  <si>
    <t>Azerbaijan</t>
  </si>
  <si>
    <t>Bahrain</t>
  </si>
  <si>
    <t>Barbados</t>
  </si>
  <si>
    <t>Belarus</t>
  </si>
  <si>
    <t>Belgium</t>
  </si>
  <si>
    <t>Belize</t>
  </si>
  <si>
    <t>Benin</t>
  </si>
  <si>
    <t>Bhutan</t>
  </si>
  <si>
    <t>Bolivia</t>
  </si>
  <si>
    <t>Bosnia and Herzegovina</t>
  </si>
  <si>
    <t>Botswana</t>
  </si>
  <si>
    <t>Brunei</t>
  </si>
  <si>
    <t>Bulgaria</t>
  </si>
  <si>
    <t>Burkina Faso</t>
  </si>
  <si>
    <t>Burundi</t>
  </si>
  <si>
    <t>Cabo Verde</t>
  </si>
  <si>
    <t>Cambodia</t>
  </si>
  <si>
    <t>Cameroon</t>
  </si>
  <si>
    <t>Canada</t>
  </si>
  <si>
    <t>Central African Republic</t>
  </si>
  <si>
    <t>Chad</t>
  </si>
  <si>
    <t>Chile</t>
  </si>
  <si>
    <t>Colombia</t>
  </si>
  <si>
    <t>Comoros</t>
  </si>
  <si>
    <t>Congo</t>
  </si>
  <si>
    <t>Costa Rica</t>
  </si>
  <si>
    <t>Côte d'Ivoire</t>
  </si>
  <si>
    <t>Croatia</t>
  </si>
  <si>
    <t>Cyprus</t>
  </si>
  <si>
    <t>Czech Republic</t>
  </si>
  <si>
    <t>Dem. Rep. Congo</t>
  </si>
  <si>
    <t>Denmark</t>
  </si>
  <si>
    <t>Djibouti</t>
  </si>
  <si>
    <t>Dominica</t>
  </si>
  <si>
    <t>Dominican Republic</t>
  </si>
  <si>
    <t>Ecuador</t>
  </si>
  <si>
    <t>Egypt, Arab Rep.</t>
  </si>
  <si>
    <t>El Salvador</t>
  </si>
  <si>
    <t>Equatorial Guinea</t>
  </si>
  <si>
    <t>Eritrea</t>
  </si>
  <si>
    <t>Estonia</t>
  </si>
  <si>
    <t>Eswatini</t>
  </si>
  <si>
    <t>Ethiopia</t>
  </si>
  <si>
    <t>Finland</t>
  </si>
  <si>
    <t>France</t>
  </si>
  <si>
    <t>Gabon</t>
  </si>
  <si>
    <t>Georgia</t>
  </si>
  <si>
    <t>Germany</t>
  </si>
  <si>
    <t>Greece</t>
  </si>
  <si>
    <t>Grenada</t>
  </si>
  <si>
    <t>Guatemala</t>
  </si>
  <si>
    <t>Guinea</t>
  </si>
  <si>
    <t>Guinea-Bissau</t>
  </si>
  <si>
    <t>Guyana</t>
  </si>
  <si>
    <t>Haiti</t>
  </si>
  <si>
    <t>Honduras</t>
  </si>
  <si>
    <t>Hong Kong SAR, China</t>
  </si>
  <si>
    <t>Hungary</t>
  </si>
  <si>
    <t>Iceland</t>
  </si>
  <si>
    <t>India</t>
  </si>
  <si>
    <t>Indonesia</t>
  </si>
  <si>
    <t>Iran</t>
  </si>
  <si>
    <t>Iraq</t>
  </si>
  <si>
    <t>Ireland</t>
  </si>
  <si>
    <t>Israel</t>
  </si>
  <si>
    <t>Italy</t>
  </si>
  <si>
    <t>Jamaica</t>
  </si>
  <si>
    <t>Japan</t>
  </si>
  <si>
    <t>Jordan</t>
  </si>
  <si>
    <t>Kazakhstan</t>
  </si>
  <si>
    <t>Korea</t>
  </si>
  <si>
    <t>Kuwait</t>
  </si>
  <si>
    <t>Kyrgyz Republic</t>
  </si>
  <si>
    <t>Lao PDR</t>
  </si>
  <si>
    <t>Latvia</t>
  </si>
  <si>
    <t>Lebanon</t>
  </si>
  <si>
    <t>Lesotho</t>
  </si>
  <si>
    <t>Libya</t>
  </si>
  <si>
    <t>Lithuania</t>
  </si>
  <si>
    <t>Luxembourg</t>
  </si>
  <si>
    <t>Madagascar</t>
  </si>
  <si>
    <t>Maldives</t>
  </si>
  <si>
    <t>Mali</t>
  </si>
  <si>
    <t>Malta</t>
  </si>
  <si>
    <t>Marshall Islands</t>
  </si>
  <si>
    <t>Mauritania</t>
  </si>
  <si>
    <t>Mauritius</t>
  </si>
  <si>
    <t>Mexico</t>
  </si>
  <si>
    <t>Micronesia</t>
  </si>
  <si>
    <t>Moldova</t>
  </si>
  <si>
    <t>Mongolia</t>
  </si>
  <si>
    <t>Morocco</t>
  </si>
  <si>
    <t>Mozambique</t>
  </si>
  <si>
    <t>Namibia</t>
  </si>
  <si>
    <t>Netherlands</t>
  </si>
  <si>
    <t>Nicaragua</t>
  </si>
  <si>
    <t>Niger</t>
  </si>
  <si>
    <t>Norway</t>
  </si>
  <si>
    <t>Oman</t>
  </si>
  <si>
    <t>Pakistan</t>
  </si>
  <si>
    <t>Panama</t>
  </si>
  <si>
    <t>Paraguay</t>
  </si>
  <si>
    <t>Peru</t>
  </si>
  <si>
    <t>Philippines</t>
  </si>
  <si>
    <t>Poland</t>
  </si>
  <si>
    <t>Portugal</t>
  </si>
  <si>
    <t>Qatar</t>
  </si>
  <si>
    <t>Romania</t>
  </si>
  <si>
    <t>Russia</t>
  </si>
  <si>
    <t>Rwanda</t>
  </si>
  <si>
    <t>Samoa</t>
  </si>
  <si>
    <t>San Marino</t>
  </si>
  <si>
    <t>São Tomé and Principe</t>
  </si>
  <si>
    <t>Saudi Arabia</t>
  </si>
  <si>
    <t>Serbia</t>
  </si>
  <si>
    <t>Seychelles</t>
  </si>
  <si>
    <t>Singapore</t>
  </si>
  <si>
    <t>Slovak Republic</t>
  </si>
  <si>
    <t>Slovenia</t>
  </si>
  <si>
    <t>South Africa</t>
  </si>
  <si>
    <t>Spain</t>
  </si>
  <si>
    <t>St. Kitts and Nevis</t>
  </si>
  <si>
    <t>St. Lucia</t>
  </si>
  <si>
    <t>St. Vincent and the Grenadines</t>
  </si>
  <si>
    <t>Sudan</t>
  </si>
  <si>
    <t>Suriname</t>
  </si>
  <si>
    <t>Sweden</t>
  </si>
  <si>
    <t>Switzerland</t>
  </si>
  <si>
    <t>Syrian Arab Republic</t>
  </si>
  <si>
    <t>Tajikistan</t>
  </si>
  <si>
    <t>Thailand</t>
  </si>
  <si>
    <t>The Bahamas</t>
  </si>
  <si>
    <t>The Gambia</t>
  </si>
  <si>
    <t>Timor-Leste</t>
  </si>
  <si>
    <t>Togo</t>
  </si>
  <si>
    <t>Tonga</t>
  </si>
  <si>
    <t>Trinidad and Tobago</t>
  </si>
  <si>
    <t>Tunisia</t>
  </si>
  <si>
    <t>Turkey</t>
  </si>
  <si>
    <t>Turkmenistan</t>
  </si>
  <si>
    <t>Ukraine</t>
  </si>
  <si>
    <t>United Arab Emirates</t>
  </si>
  <si>
    <t>United Kingdom</t>
  </si>
  <si>
    <t>United States</t>
  </si>
  <si>
    <t>Uruguay</t>
  </si>
  <si>
    <t>Vanuatu</t>
  </si>
  <si>
    <t>Venezuela</t>
  </si>
  <si>
    <t>Yemen</t>
  </si>
  <si>
    <t>no data</t>
  </si>
  <si>
    <t>Data Source</t>
  </si>
  <si>
    <t>World Development Indicators</t>
  </si>
  <si>
    <t>Last Updated Date</t>
  </si>
  <si>
    <t>Country Name</t>
  </si>
  <si>
    <t>Country Code</t>
  </si>
  <si>
    <t>Indicator Name</t>
  </si>
  <si>
    <t>Indicator Code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</si>
  <si>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</si>
  <si>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</si>
  <si>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</si>
  <si>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</si>
  <si>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</si>
  <si>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</si>
  <si>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</si>
  <si>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</si>
  <si>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</si>
  <si>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</si>
  <si>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</si>
  <si>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</si>
  <si>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</si>
  <si>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</si>
  <si>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</si>
  <si>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</si>
  <si>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</si>
  <si>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</si>
  <si>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</si>
  <si>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</si>
  <si>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</si>
  <si>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</si>
  <si>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</si>
  <si>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</si>
  <si>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</si>
  <si>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</si>
  <si>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</si>
  <si>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</si>
  <si>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</si>
  <si>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</si>
  <si>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</si>
  <si>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</si>
  <si>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</si>
  <si>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</si>
  <si>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</si>
  <si>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</si>
  <si>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</si>
  <si>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</si>
  <si>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</si>
  <si>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</si>
  <si>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2019</t>
  </si>
  <si>
    <t>2020</t>
  </si>
  <si>
    <t>ABW</t>
  </si>
  <si>
    <t>GDP (current US$)</t>
  </si>
  <si>
    <t>NY.GDP.MKTP.CD</t>
  </si>
  <si>
    <t>Africa Eastern and Southern</t>
  </si>
  <si>
    <t>AFE</t>
  </si>
  <si>
    <t>AFG</t>
  </si>
  <si>
    <t>Africa Western and Central</t>
  </si>
  <si>
    <t>AFW</t>
  </si>
  <si>
    <t>AGO</t>
  </si>
  <si>
    <t>ALB</t>
  </si>
  <si>
    <t>Andorra</t>
  </si>
  <si>
    <t>AND</t>
  </si>
  <si>
    <t>Arab World</t>
  </si>
  <si>
    <t>ARB</t>
  </si>
  <si>
    <t>ARE</t>
  </si>
  <si>
    <t>ARG</t>
  </si>
  <si>
    <t>ARM</t>
  </si>
  <si>
    <t>American Samoa</t>
  </si>
  <si>
    <t>ASM</t>
  </si>
  <si>
    <t>ATG</t>
  </si>
  <si>
    <t>AUS</t>
  </si>
  <si>
    <t>AUT</t>
  </si>
  <si>
    <t>AZE</t>
  </si>
  <si>
    <t>BDI</t>
  </si>
  <si>
    <t>BEL</t>
  </si>
  <si>
    <t>BEN</t>
  </si>
  <si>
    <t>BFA</t>
  </si>
  <si>
    <t>BGD</t>
  </si>
  <si>
    <t>BGR</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</si>
  <si>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</si>
  <si>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</si>
  <si>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</si>
  <si>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</si>
  <si>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</si>
  <si>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</si>
  <si>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</si>
  <si>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</si>
  <si>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</si>
  <si>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</si>
  <si>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</si>
  <si>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</si>
  <si>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</si>
  <si>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</si>
  <si>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</si>
  <si>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</si>
  <si>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</si>
  <si>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</si>
  <si>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</si>
  <si>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</si>
  <si>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Channel Islands</t>
  </si>
  <si>
    <t>CHI</t>
  </si>
  <si>
    <t>CHL</t>
  </si>
  <si>
    <t>China</t>
  </si>
  <si>
    <t>CHN</t>
  </si>
  <si>
    <t>Cote d'Ivoire</t>
  </si>
  <si>
    <t>CIV</t>
  </si>
  <si>
    <t>CMR</t>
  </si>
  <si>
    <t>Congo, Dem. Rep.</t>
  </si>
  <si>
    <t>COD</t>
  </si>
  <si>
    <t>Congo, Rep.</t>
  </si>
  <si>
    <t>COG</t>
  </si>
  <si>
    <t>COL</t>
  </si>
  <si>
    <t>COM</t>
  </si>
  <si>
    <t>CPV</t>
  </si>
  <si>
    <t>CRI</t>
  </si>
  <si>
    <t>Caribbean small states</t>
  </si>
  <si>
    <t>CSS</t>
  </si>
  <si>
    <t>Cuba</t>
  </si>
  <si>
    <t>CUB</t>
  </si>
  <si>
    <t>Curacao</t>
  </si>
  <si>
    <t>CUW</t>
  </si>
  <si>
    <t>Cayman Islands</t>
  </si>
  <si>
    <t>CYM</t>
  </si>
  <si>
    <t>CYP</t>
  </si>
  <si>
    <t>CZE</t>
  </si>
  <si>
    <t>DEU</t>
  </si>
  <si>
    <t>DJI</t>
  </si>
  <si>
    <t>DMA</t>
  </si>
  <si>
    <t>DNK</t>
  </si>
  <si>
    <t>DOM</t>
  </si>
  <si>
    <t>DZA</t>
  </si>
  <si>
    <t>East Asia &amp; Pacific (excluding high income)</t>
  </si>
  <si>
    <t>EAP</t>
  </si>
  <si>
    <t>Early-demographic dividend</t>
  </si>
  <si>
    <t>EAR</t>
  </si>
  <si>
    <t>East Asia &amp; Pacific</t>
  </si>
  <si>
    <t>EAS</t>
  </si>
  <si>
    <t>Europe &amp; Central Asia (excluding high income)</t>
  </si>
  <si>
    <t>ECA</t>
  </si>
  <si>
    <t>Europe &amp; Central Asia</t>
  </si>
  <si>
    <t>ECS</t>
  </si>
  <si>
    <t>ECU</t>
  </si>
  <si>
    <t>EGY</t>
  </si>
  <si>
    <t>Euro area</t>
  </si>
  <si>
    <t>EMU</t>
  </si>
  <si>
    <t>ERI</t>
  </si>
  <si>
    <t>ESP</t>
  </si>
  <si>
    <t>EST</t>
  </si>
  <si>
    <t>ETH</t>
  </si>
  <si>
    <t>European Union</t>
  </si>
  <si>
    <t>EUU</t>
  </si>
  <si>
    <t>Fragile and conflict affected situations</t>
  </si>
  <si>
    <t>FCS</t>
  </si>
  <si>
    <t>FIN</t>
  </si>
  <si>
    <t>Fiji</t>
  </si>
  <si>
    <t>FJI</t>
  </si>
  <si>
    <t>FRA</t>
  </si>
  <si>
    <t>Faroe Islands</t>
  </si>
  <si>
    <t>FRO</t>
  </si>
  <si>
    <t>Micronesia, Fed. Sts.</t>
  </si>
  <si>
    <t>FSM</t>
  </si>
  <si>
    <t>GAB</t>
  </si>
  <si>
    <t>GBR</t>
  </si>
  <si>
    <t>GEO</t>
  </si>
  <si>
    <t>GHA</t>
  </si>
  <si>
    <t>Gibraltar</t>
  </si>
  <si>
    <t>GIB</t>
  </si>
  <si>
    <t>GIN</t>
  </si>
  <si>
    <t>Gambia, The</t>
  </si>
  <si>
    <t>GMB</t>
  </si>
  <si>
    <t>GNB</t>
  </si>
  <si>
    <t>GNQ</t>
  </si>
  <si>
    <t>GRC</t>
  </si>
  <si>
    <t>GRD</t>
  </si>
  <si>
    <t>Greenland</t>
  </si>
  <si>
    <t>GRL</t>
  </si>
  <si>
    <t>GTM</t>
  </si>
  <si>
    <t>Guam</t>
  </si>
  <si>
    <t>GUM</t>
  </si>
  <si>
    <t>GUY</t>
  </si>
  <si>
    <t>High income</t>
  </si>
  <si>
    <t>HIC</t>
  </si>
  <si>
    <t>HKG</t>
  </si>
  <si>
    <t>HND</t>
  </si>
  <si>
    <t>Heavily indebted poor countries (HIPC)</t>
  </si>
  <si>
    <t>HPC</t>
  </si>
  <si>
    <t>HRV</t>
  </si>
  <si>
    <t>HTI</t>
  </si>
  <si>
    <t>HUN</t>
  </si>
  <si>
    <t>IBRD only</t>
  </si>
  <si>
    <t>IBD</t>
  </si>
  <si>
    <t>IDA &amp; IBRD total</t>
  </si>
  <si>
    <t>IBT</t>
  </si>
  <si>
    <t>IDA total</t>
  </si>
  <si>
    <t>IDA</t>
  </si>
  <si>
    <t>IDA blend</t>
  </si>
  <si>
    <t>IDB</t>
  </si>
  <si>
    <t>IDN</t>
  </si>
  <si>
    <t>IDA only</t>
  </si>
  <si>
    <t>IDX</t>
  </si>
  <si>
    <t>Isle of Man</t>
  </si>
  <si>
    <t>IMN</t>
  </si>
  <si>
    <t>IND</t>
  </si>
  <si>
    <t>Not classified</t>
  </si>
  <si>
    <t>INX</t>
  </si>
  <si>
    <t>IRL</t>
  </si>
  <si>
    <t>Iran, Islamic Rep.</t>
  </si>
  <si>
    <t>IRN</t>
  </si>
  <si>
    <t>IRQ</t>
  </si>
  <si>
    <t>ISL</t>
  </si>
  <si>
    <t>ISR</t>
  </si>
  <si>
    <t>ITA</t>
  </si>
  <si>
    <t>JAM</t>
  </si>
  <si>
    <t>JOR</t>
  </si>
  <si>
    <t>JPN</t>
  </si>
  <si>
    <t>KAZ</t>
  </si>
  <si>
    <t>KEN</t>
  </si>
  <si>
    <t>KGZ</t>
  </si>
  <si>
    <t>KHM</t>
  </si>
  <si>
    <t>Kiribati</t>
  </si>
  <si>
    <t>KIR</t>
  </si>
  <si>
    <t>KNA</t>
  </si>
  <si>
    <t>Korea, Rep.</t>
  </si>
  <si>
    <t>KOR</t>
  </si>
  <si>
    <t>KWT</t>
  </si>
  <si>
    <t>Latin America &amp; Caribbean (excluding high income)</t>
  </si>
  <si>
    <t>LAC</t>
  </si>
  <si>
    <t>LAO</t>
  </si>
  <si>
    <t>LBN</t>
  </si>
  <si>
    <t>LBR</t>
  </si>
  <si>
    <t>LBY</t>
  </si>
  <si>
    <t>LCA</t>
  </si>
  <si>
    <t>Latin America &amp; Caribbean</t>
  </si>
  <si>
    <t>LCN</t>
  </si>
  <si>
    <t>Least developed countries: UN classification</t>
  </si>
  <si>
    <t>LDC</t>
  </si>
  <si>
    <t>Low income</t>
  </si>
  <si>
    <t>LIC</t>
  </si>
  <si>
    <t>Liechtenstein</t>
  </si>
  <si>
    <t>LIE</t>
  </si>
  <si>
    <t>Sri Lanka</t>
  </si>
  <si>
    <t>LKA</t>
  </si>
  <si>
    <t>Lower middle income</t>
  </si>
  <si>
    <t>LMC</t>
  </si>
  <si>
    <t>Low &amp; middle income</t>
  </si>
  <si>
    <t>LMY</t>
  </si>
  <si>
    <t>LSO</t>
  </si>
  <si>
    <t>Late-demographic dividend</t>
  </si>
  <si>
    <t>LTE</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</si>
  <si>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</si>
  <si>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</si>
  <si>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</si>
  <si>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</si>
  <si>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</si>
  <si>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</si>
  <si>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</si>
  <si>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</si>
  <si>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</si>
  <si>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</si>
  <si>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</si>
  <si>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</si>
  <si>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</si>
  <si>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</si>
  <si>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</si>
  <si>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</si>
  <si>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</si>
  <si>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</si>
  <si>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</si>
  <si>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North Macedonia</t>
  </si>
  <si>
    <t>MKD</t>
  </si>
  <si>
    <t>MLI</t>
  </si>
  <si>
    <t>MLT</t>
  </si>
  <si>
    <t>Myanmar</t>
  </si>
  <si>
    <t>MMR</t>
  </si>
  <si>
    <t>Middle East &amp; North Africa (excluding high income)</t>
  </si>
  <si>
    <t>MNA</t>
  </si>
  <si>
    <t>Montenegro</t>
  </si>
  <si>
    <t>MNE</t>
  </si>
  <si>
    <t>MNG</t>
  </si>
  <si>
    <t>Northern Mariana Islands</t>
  </si>
  <si>
    <t>MNP</t>
  </si>
  <si>
    <t>MOZ</t>
  </si>
  <si>
    <t>MRT</t>
  </si>
  <si>
    <t>MUS</t>
  </si>
  <si>
    <t>MWI</t>
  </si>
  <si>
    <t>Malaysia</t>
  </si>
  <si>
    <t>MYS</t>
  </si>
  <si>
    <t>North America</t>
  </si>
  <si>
    <t>NAC</t>
  </si>
  <si>
    <t>NAM</t>
  </si>
  <si>
    <t>New Caledonia</t>
  </si>
  <si>
    <t>NCL</t>
  </si>
  <si>
    <t>NER</t>
  </si>
  <si>
    <t>NGA</t>
  </si>
  <si>
    <t>NIC</t>
  </si>
  <si>
    <t>NLD</t>
  </si>
  <si>
    <t>NOR</t>
  </si>
  <si>
    <t>NPL</t>
  </si>
  <si>
    <t>Nauru</t>
  </si>
  <si>
    <t>NRU</t>
  </si>
  <si>
    <t>New Zealand</t>
  </si>
  <si>
    <t>NZL</t>
  </si>
  <si>
    <t>OECD members</t>
  </si>
  <si>
    <t>OED</t>
  </si>
  <si>
    <t>OMN</t>
  </si>
  <si>
    <t>Other small states</t>
  </si>
  <si>
    <t>OSS</t>
  </si>
  <si>
    <t>PAK</t>
  </si>
  <si>
    <t>PAN</t>
  </si>
  <si>
    <t>PER</t>
  </si>
  <si>
    <t>PHL</t>
  </si>
  <si>
    <t>Palau</t>
  </si>
  <si>
    <t>PLW</t>
  </si>
  <si>
    <t>Papua New Guinea</t>
  </si>
  <si>
    <t>PNG</t>
  </si>
  <si>
    <t>POL</t>
  </si>
  <si>
    <t>Pre-demographic dividend</t>
  </si>
  <si>
    <t>PRE</t>
  </si>
  <si>
    <t>Puerto Rico</t>
  </si>
  <si>
    <t>PRI</t>
  </si>
  <si>
    <t>Korea, Dem. People's Rep.</t>
  </si>
  <si>
    <t>PRK</t>
  </si>
  <si>
    <t>PRT</t>
  </si>
  <si>
    <t>PRY</t>
  </si>
  <si>
    <t>West Bank and Gaza</t>
  </si>
  <si>
    <t>PSE</t>
  </si>
  <si>
    <t>Pacific island small states</t>
  </si>
  <si>
    <t>PSS</t>
  </si>
  <si>
    <t>Post-demographic dividend</t>
  </si>
  <si>
    <t>PST</t>
  </si>
  <si>
    <t>French Polynesia</t>
  </si>
  <si>
    <t>PYF</t>
  </si>
  <si>
    <t>QAT</t>
  </si>
  <si>
    <t>ROU</t>
  </si>
  <si>
    <t>Russian Federation</t>
  </si>
  <si>
    <t>RUS</t>
  </si>
  <si>
    <t>RWA</t>
  </si>
  <si>
    <t>South Asia</t>
  </si>
  <si>
    <t>SAS</t>
  </si>
  <si>
    <t>SAU</t>
  </si>
  <si>
    <t>SDN</t>
  </si>
  <si>
    <t>SEN</t>
  </si>
  <si>
    <t>SGP</t>
  </si>
  <si>
    <t>Solomon Islands</t>
  </si>
  <si>
    <t>SLB</t>
  </si>
  <si>
    <t>SLE</t>
  </si>
  <si>
    <t>SLV</t>
  </si>
  <si>
    <t>SMR</t>
  </si>
  <si>
    <t>Somalia</t>
  </si>
  <si>
    <t>SOM</t>
  </si>
  <si>
    <t>SRB</t>
  </si>
  <si>
    <t>Sub-Saharan Africa (excluding high income)</t>
  </si>
  <si>
    <t>SSA</t>
  </si>
  <si>
    <t>South Sudan</t>
  </si>
  <si>
    <t>SSD</t>
  </si>
  <si>
    <t>Sub-Saharan Africa</t>
  </si>
  <si>
    <t>SSF</t>
  </si>
  <si>
    <t>Small states</t>
  </si>
  <si>
    <t>SST</t>
  </si>
  <si>
    <t>Sao Tome and Principe</t>
  </si>
  <si>
    <t>STP</t>
  </si>
  <si>
    <t>SUR</t>
  </si>
  <si>
    <t>SVK</t>
  </si>
  <si>
    <t>SVN</t>
  </si>
  <si>
    <t>SWE</t>
  </si>
  <si>
    <t>SWZ</t>
  </si>
  <si>
    <t>Sint Maarten (Dutch part)</t>
  </si>
  <si>
    <t>SXM</t>
  </si>
  <si>
    <t>SYC</t>
  </si>
  <si>
    <t>SYR</t>
  </si>
  <si>
    <t>Turks and Caicos Islands</t>
  </si>
  <si>
    <t>TCA</t>
  </si>
  <si>
    <t>TCD</t>
  </si>
  <si>
    <t>East Asia &amp; Pacific (IDA &amp; IBRD countries)</t>
  </si>
  <si>
    <t>TEA</t>
  </si>
  <si>
    <t>Europe &amp; Central Asia (IDA &amp; IBRD countries)</t>
  </si>
  <si>
    <t>TEC</t>
  </si>
  <si>
    <t>TGO</t>
  </si>
  <si>
    <t>THA</t>
  </si>
  <si>
    <t>TJK</t>
  </si>
  <si>
    <t>TKM</t>
  </si>
  <si>
    <t>Latin America &amp; the Caribbean (IDA &amp; IBRD countries)</t>
  </si>
  <si>
    <t>TLA</t>
  </si>
  <si>
    <t>TLS</t>
  </si>
  <si>
    <t>Middle East &amp; North Africa (IDA &amp; IBRD countries)</t>
  </si>
  <si>
    <t>TMN</t>
  </si>
  <si>
    <t>TON</t>
  </si>
  <si>
    <t>South Asia (IDA &amp; IBRD)</t>
  </si>
  <si>
    <t>TSA</t>
  </si>
  <si>
    <t>Sub-Saharan Africa (IDA &amp; IBRD countries)</t>
  </si>
  <si>
    <t>TSS</t>
  </si>
  <si>
    <t>TTO</t>
  </si>
  <si>
    <t>TUN</t>
  </si>
  <si>
    <t>TUR</t>
  </si>
  <si>
    <t>Tuvalu</t>
  </si>
  <si>
    <t>TUV</t>
  </si>
  <si>
    <t>TZA</t>
  </si>
  <si>
    <t>UGA</t>
  </si>
  <si>
    <t>UKR</t>
  </si>
  <si>
    <t>Upper middle income</t>
  </si>
  <si>
    <t>UMC</t>
  </si>
  <si>
    <t>URY</t>
  </si>
  <si>
    <t>USA</t>
  </si>
  <si>
    <t>Uzbekistan</t>
  </si>
  <si>
    <t>UZB</t>
  </si>
  <si>
    <t>VCT</t>
  </si>
  <si>
    <t>Venezuela, RB</t>
  </si>
  <si>
    <t>VEN</t>
  </si>
  <si>
    <t>British Virgin Islands</t>
  </si>
  <si>
    <t>VGB</t>
  </si>
  <si>
    <t>Virgin Islands (U.S.)</t>
  </si>
  <si>
    <t>VIR</t>
  </si>
  <si>
    <t>VNM</t>
  </si>
  <si>
    <t>VUT</t>
  </si>
  <si>
    <t>World</t>
  </si>
  <si>
    <t>WLD</t>
  </si>
  <si>
    <t>WSM</t>
  </si>
  <si>
    <t>Kosovo</t>
  </si>
  <si>
    <t>XKX</t>
  </si>
  <si>
    <t>Yemen, Rep.</t>
  </si>
  <si>
    <t>YEM</t>
  </si>
  <si>
    <t>ZAF</t>
  </si>
  <si>
    <t>ZMB</t>
  </si>
  <si>
    <t>ZWE</t>
  </si>
  <si>
    <t>GDP ($m, current)</t>
  </si>
  <si>
    <t>PSWB as % of GDP</t>
  </si>
  <si>
    <t>Salary data</t>
  </si>
  <si>
    <t>GDP per capita</t>
  </si>
  <si>
    <t>VND</t>
  </si>
  <si>
    <t>BRL</t>
  </si>
  <si>
    <t>LRD</t>
  </si>
  <si>
    <t>MWK</t>
  </si>
  <si>
    <t>GHS</t>
  </si>
  <si>
    <t>SLL</t>
  </si>
  <si>
    <t>XOF</t>
  </si>
  <si>
    <t>TZS</t>
  </si>
  <si>
    <t>ZWD</t>
  </si>
  <si>
    <t>KSh</t>
  </si>
  <si>
    <t>Ush</t>
  </si>
  <si>
    <t>NPR</t>
  </si>
  <si>
    <t>Average nursing salary ( local currency)</t>
  </si>
  <si>
    <t>Average teaching salary (local currency)</t>
  </si>
  <si>
    <t>Average nursing salary ( US dollars)</t>
  </si>
  <si>
    <t>Average teaching salary (US dollars)</t>
  </si>
  <si>
    <t>ZMK</t>
  </si>
  <si>
    <t>Data from payscale.com and salaryexplorer.com</t>
  </si>
  <si>
    <t>RESULTS</t>
  </si>
  <si>
    <t>unclear</t>
  </si>
  <si>
    <t>1.2% increase</t>
  </si>
  <si>
    <t>GDP ($m)</t>
  </si>
  <si>
    <t>n/a</t>
  </si>
  <si>
    <t>Increases in PSWB (in $m)</t>
  </si>
  <si>
    <t>1% increase</t>
  </si>
  <si>
    <t>3% increase</t>
  </si>
  <si>
    <t>5% increase</t>
  </si>
  <si>
    <t>Teacher salary ($)</t>
  </si>
  <si>
    <t>Number of teachers that could be employed if 20% of cut/increase was spent on teachers</t>
  </si>
  <si>
    <t>Number of teachers that could be employed if 100% of cut/increase was spent on teachers</t>
  </si>
  <si>
    <t>Number of nurses that could be employed if 15% of cut/increase was spent on teachers</t>
  </si>
  <si>
    <t>unknown</t>
  </si>
  <si>
    <t>nurse salary ($)</t>
  </si>
  <si>
    <t>Level 2</t>
  </si>
  <si>
    <t>Level 3</t>
  </si>
  <si>
    <t>Note: Brazil teaching salary taken from OECD database</t>
  </si>
  <si>
    <t>ILO occupational data (not used in final results)</t>
  </si>
  <si>
    <t>Exchange rate USD-local currency</t>
  </si>
  <si>
    <t>currency code</t>
  </si>
  <si>
    <t>increase not cut</t>
  </si>
  <si>
    <t>Change, 2016-18</t>
  </si>
  <si>
    <t>IMF recommended cut in % of GDP spent on PSWB (%pt)</t>
  </si>
  <si>
    <t>IMF recommended cut ($m)</t>
  </si>
  <si>
    <t>IMF recommended cut</t>
  </si>
  <si>
    <t>up to 9% (global average PSWB)</t>
  </si>
  <si>
    <t>above 9% already</t>
  </si>
  <si>
    <t>Number of nurses that could be employed if 100% of cut/increase was spent on teachers</t>
  </si>
  <si>
    <t>The Public versus Austerity: Why Public Sector Wage Bill Constraints Must End</t>
  </si>
  <si>
    <t xml:space="preserve">Source: </t>
  </si>
  <si>
    <t xml:space="preserve">Source: the World Bank data on PSWB as a % of GDP from 2000 to 2018 (the latest data). </t>
  </si>
  <si>
    <t>Source: World Bank Development Indicators database</t>
  </si>
  <si>
    <t>GDP (US $m) from 2000-2020</t>
  </si>
  <si>
    <t>Research by ActionAid International</t>
  </si>
  <si>
    <t>1.	OVERALL APPROACH</t>
  </si>
  <si>
    <t xml:space="preserve">Our research focuses on the following 15 countries: Bangladesh, Brazil, Ghana, Kenya, Liberia, Malawi, Nepal, Nigeria, Senegal, Sierra Leone, Tanzania, Uganda, Vietnam, Zambia, Zimbabwe </t>
  </si>
  <si>
    <t xml:space="preserve">These countries were selected on the basis that Action Aid has staff and partners working in country on issues related to the Public Sector Wage Bill and/or public sector workers (particularly in the health and education sectors). </t>
  </si>
  <si>
    <t>In total, our consultant Emma Seery reviewed 69 IMF Article IV and loan documents across 2016 to 2021 relating to these 15 countries.</t>
  </si>
  <si>
    <t>IMF advice to FREEZE or CUT : period in years</t>
  </si>
  <si>
    <t>1.	OVERALL APPROACH
●	Our research focuses on the following 15 countries: Bangladesh, Brazil, Ghana, Kenya, Liberia, Malawi, Nepal, Nigeria, Senegal, Sierra Leone, Tanzania, Uganda, Vietnam, Zambia, Zimbabwe 
●	These countries were selected on the basis that Action Aid has staff and partners working in country on issues related to the Public Sector Wage Bill and/or public sector workers (particularly in the health and education sectors). 
●	In total, our consultant Emma Seery reviewed 69 IMF Article IV and loan documents across 2016 to 2021 relating to these 15 countries.
To select and review relevant documentation, we:
●	Identified all Article IV Staff Reports (and accompanying documentation, as published) from 2016 onwards via the IMF Country Information pages. (Accessed between May and July 2021).
●	Used the IMF's database of lending commitments, (accessed between May and July 2021) to identify loans that are active, and/or have been active over the last 5 years, and then searched for the most recent Request and Review documents relating to these loans.
●	Reviewed the documents with a combination of a) a keyword search, and b) a detailed read of the relevant sections of the documents, (including the Executive Board Assessment, background, fiscal policy, staff appraisal, EDs statement, and relevant annexes).
When assessing the steer given through the budget:
●	We took figures from the country’s previous FY (to when the staff report and budget table was produced) as the baseline, except when the document was produced in the last quarter of the FY, in which case we took the country’s current FY as the baseline. We did this even where the current FY PSWB figures are named ‘projection’, as a) we judged that this is too late to be giving a meaningful steer for the current budget year b) we found that the term ‘projection’ was sometimes used in relation to past years, highlighting that this label alone does not always constitute future forecasting.
●	Where the PSWB did not have a consistent upwards or downwards trend year-on-year, we summarised steers as net cuts or net increases over the medium-term.
To assess ‘actual’ trends in the PSWB over time:
●	We used ‘actuals’, or the most recent ‘preliminary’ or ‘estimated’ figures provided across all budget tables in the documents reviewed.
●	When assessing the impact of adhering to the most recent PSWB medium-term projections, we took as our baseline the figure from the country’s previous FY (to when the staff report and budget table was produced) in the earliest document we reviewed, except when the document was produced in the last quarter of the FY, in which case we took the country’s current FY as the baseline.
●	Where documents from different years quote differing ‘actual’ PSWB figures for the same FY, we have either a) judged it impossible to assess actual trends over time (where the variation is significant, which implies genuine data inaccuracy), or b) taken the figure from the most recent document, (where the variation is small, which implies it is likely the variation is due to an audit or finalisation process rather than an error).
On assessing what is ‘IMF advice’ in the documents
●	The documents we reviewed are the result of negotiations between government and IMF staff, but where the IMF tends to hold more power. 
●	Therefore, where decisions on the PSWB are explained in the text of the document, and are characterised as commitments the government is making, rather than explicitly advice from the IMF, we have still classed this as IMF advice unless the IMF explicitly disagrees with what is portrayed as the government’s position or there are other indications from the text or from our experience on the ground that the position was strongly owned or pushed by the government.
●	Also it should be noted that, in some countries government staff involved in negotiations with the IMF are from the same ‘school of thought’ as IMF staff, either having been through education and/or training with the same neoliberal underpinning, or having been exposed to interaction with international and regional financial institutions where neoliberalism remains dominant. This means that in some cases, government and IMF staff will coalesce around positions such as cutting the PSWB as they buy into the same faulty ideological position that this is good for ‘economic development’.</t>
  </si>
  <si>
    <t xml:space="preserve">IMF advice to FREEZE or CUT in period in years across 2016 to 2021 </t>
  </si>
  <si>
    <t>Traffic light ratings table on IMF budget and policy steers 2016- 2021</t>
  </si>
  <si>
    <t xml:space="preserve">2.	THE ‘TRAFFIC LIGHTS’ TABLE ON IMF POLICY STEERS
The traffic lights table presents advice given on the PSWB in the documents we reviewed, presenting our findings according to the calendar year that the document was published in. For example, a 2018 Article IV that was published in Jan 2019, would be categorised as ‘2019 advice’ in the table.
On deciding a country’s ‘traffic lights’ rating:
●	RED is assigned to a country in a year where one of the following applies:
a)	the medium-term budget steer is to cut the PSWB
b)	the medium-term budget steer is a net cut to the PSWB (ie. even where there is an initial increase, followed by a decrease that brings it below the baseline) 
c)	the medium-term budget steer is to freeze the PSWB for more than 1 year 
d)	there is no budget steer but the document explicitly recommends cutting or rationalizing the PSWB
e)	the medium-term budget steer is a modest increase (0.1-0.2), followed by a freeze of more than 1 year, and results in a medium-term projection that is lower than that given in the previous budget steer
f)	the medium-term steer is to make a significant cut or net cut to the PSWB (of 0.4 or more) OR a freeze for more than 2 years, even where there is language that indicates some level of protection for health and/or education workers 
●	AMBER is assigned to a country in a year where 
a)	the medium-term budget steer is to freeze the PSWB, but only for 1 year 
b)	a medium-term budget steer is an increase to the PSWB, but followed by a steer to freeze it for more than 1 year 
c)	the medium-term budget steer is a net increase to the PSWB of less than 0.2, but also includes advice to freeze it for more than 1 year
d)	the medium-term budget steer is to cut the PSWB by less than 0.4 and does not include a freeze of more than 2 years, and there is language that indicates some level of protection for health and education workers
e)	there is no medium-term budget steer, nor any other explicit advice on the PSWB in the documents reviewed
●	GREEN is assigned to a country in a year where 
a)	the budget steer is to increase the PSWB </t>
  </si>
  <si>
    <r>
      <t xml:space="preserve">DECREASE 0.8 between 2016 and 2018
</t>
    </r>
    <r>
      <rPr>
        <b/>
        <sz val="10"/>
        <color theme="1"/>
        <rFont val="Arial"/>
        <family val="2"/>
      </rPr>
      <t>To 7.4</t>
    </r>
    <r>
      <rPr>
        <sz val="10"/>
        <color theme="1"/>
        <rFont val="Arial"/>
        <family val="2"/>
      </rPr>
      <t xml:space="preserve"> (49% of recommended minimum)</t>
    </r>
  </si>
  <si>
    <r>
      <t xml:space="preserve">CUT of 0.2 between FY16 and FY25 - </t>
    </r>
    <r>
      <rPr>
        <b/>
        <sz val="10"/>
        <color theme="1"/>
        <rFont val="Arial"/>
        <family val="2"/>
      </rPr>
      <t>to 2.1</t>
    </r>
  </si>
  <si>
    <r>
      <t xml:space="preserve">INCREASE 0.3 in 1 year - </t>
    </r>
    <r>
      <rPr>
        <b/>
        <sz val="10"/>
        <color theme="1"/>
        <rFont val="Arial"/>
        <family val="2"/>
      </rPr>
      <t>to 2.6</t>
    </r>
  </si>
  <si>
    <r>
      <t xml:space="preserve">FREEZE for 1 year - </t>
    </r>
    <r>
      <rPr>
        <b/>
        <sz val="10"/>
        <color theme="1"/>
        <rFont val="Arial"/>
        <family val="2"/>
      </rPr>
      <t>at 2.5</t>
    </r>
  </si>
  <si>
    <r>
      <t xml:space="preserve">FREEZE for 2 years - </t>
    </r>
    <r>
      <rPr>
        <b/>
        <sz val="10"/>
        <color theme="1"/>
        <rFont val="Arial"/>
        <family val="2"/>
      </rPr>
      <t>at 2.1</t>
    </r>
  </si>
  <si>
    <r>
      <t xml:space="preserve">FREEZE for 6 years - </t>
    </r>
    <r>
      <rPr>
        <b/>
        <sz val="10"/>
        <color theme="1"/>
        <rFont val="Arial"/>
        <family val="2"/>
      </rPr>
      <t>at 2.1</t>
    </r>
  </si>
  <si>
    <r>
      <t xml:space="preserve">INCREASE 1.4 between 2016 and 2018
</t>
    </r>
    <r>
      <rPr>
        <b/>
        <sz val="10"/>
        <color theme="1"/>
        <rFont val="Arial"/>
        <family val="2"/>
      </rPr>
      <t>To 24.2</t>
    </r>
    <r>
      <rPr>
        <sz val="10"/>
        <color theme="1"/>
        <rFont val="Arial"/>
        <family val="2"/>
      </rPr>
      <t xml:space="preserve"> (above recommended minimum)</t>
    </r>
  </si>
  <si>
    <r>
      <rPr>
        <b/>
        <sz val="10"/>
        <color theme="1"/>
        <rFont val="Arial"/>
        <family val="2"/>
      </rPr>
      <t>Federal:</t>
    </r>
    <r>
      <rPr>
        <sz val="10"/>
        <color theme="1"/>
        <rFont val="Arial"/>
        <family val="2"/>
      </rPr>
      <t xml:space="preserve"> CUT of 0.1 between FY16 and FY25 - </t>
    </r>
    <r>
      <rPr>
        <b/>
        <sz val="10"/>
        <color theme="1"/>
        <rFont val="Arial"/>
        <family val="2"/>
      </rPr>
      <t>to 4.0</t>
    </r>
    <r>
      <rPr>
        <sz val="10"/>
        <color theme="1"/>
        <rFont val="Arial"/>
        <family val="2"/>
      </rPr>
      <t xml:space="preserve">
</t>
    </r>
    <r>
      <rPr>
        <b/>
        <sz val="10"/>
        <color theme="1"/>
        <rFont val="Arial"/>
        <family val="2"/>
      </rPr>
      <t>States &amp; Municipalities:</t>
    </r>
    <r>
      <rPr>
        <sz val="10"/>
        <color theme="1"/>
        <rFont val="Arial"/>
        <family val="2"/>
      </rPr>
      <t xml:space="preserve"> INCREASE of 1.2 between FY16 and FY25 - </t>
    </r>
    <r>
      <rPr>
        <b/>
        <sz val="10"/>
        <color theme="1"/>
        <rFont val="Arial"/>
        <family val="2"/>
      </rPr>
      <t>to 6.1</t>
    </r>
  </si>
  <si>
    <r>
      <rPr>
        <b/>
        <sz val="10"/>
        <color theme="1"/>
        <rFont val="Arial"/>
        <family val="2"/>
      </rPr>
      <t>Federal:</t>
    </r>
    <r>
      <rPr>
        <sz val="10"/>
        <color theme="1"/>
        <rFont val="Arial"/>
        <family val="2"/>
      </rPr>
      <t xml:space="preserve"> NET CUT of 0.2 in 5 years - </t>
    </r>
    <r>
      <rPr>
        <b/>
        <sz val="10"/>
        <color theme="1"/>
        <rFont val="Arial"/>
        <family val="2"/>
      </rPr>
      <t>to 4.0</t>
    </r>
    <r>
      <rPr>
        <sz val="10"/>
        <color theme="1"/>
        <rFont val="Arial"/>
        <family val="2"/>
      </rPr>
      <t xml:space="preserve">
</t>
    </r>
    <r>
      <rPr>
        <b/>
        <sz val="10"/>
        <color theme="1"/>
        <rFont val="Arial"/>
        <family val="2"/>
      </rPr>
      <t>S&amp;M:</t>
    </r>
    <r>
      <rPr>
        <sz val="10"/>
        <color theme="1"/>
        <rFont val="Arial"/>
        <family val="2"/>
      </rPr>
      <t xml:space="preserve"> NET FREEZE over 5 years - </t>
    </r>
    <r>
      <rPr>
        <b/>
        <sz val="10"/>
        <color theme="1"/>
        <rFont val="Arial"/>
        <family val="2"/>
      </rPr>
      <t>at 4.9</t>
    </r>
  </si>
  <si>
    <r>
      <rPr>
        <b/>
        <sz val="10"/>
        <color theme="1"/>
        <rFont val="Arial"/>
        <family val="2"/>
      </rPr>
      <t>Federal</t>
    </r>
    <r>
      <rPr>
        <sz val="10"/>
        <color theme="1"/>
        <rFont val="Arial"/>
        <family val="2"/>
      </rPr>
      <t xml:space="preserve">: NET CUT of 0.3 in 6 years - </t>
    </r>
    <r>
      <rPr>
        <b/>
        <sz val="10"/>
        <color theme="1"/>
        <rFont val="Arial"/>
        <family val="2"/>
      </rPr>
      <t>to 3.8</t>
    </r>
    <r>
      <rPr>
        <sz val="10"/>
        <color theme="1"/>
        <rFont val="Arial"/>
        <family val="2"/>
      </rPr>
      <t xml:space="preserve">
</t>
    </r>
    <r>
      <rPr>
        <b/>
        <sz val="10"/>
        <color theme="1"/>
        <rFont val="Arial"/>
        <family val="2"/>
      </rPr>
      <t>S&amp;M</t>
    </r>
    <r>
      <rPr>
        <sz val="10"/>
        <color theme="1"/>
        <rFont val="Arial"/>
        <family val="2"/>
      </rPr>
      <t xml:space="preserve">: NET INCREASE of 0.1 in 6 years - </t>
    </r>
    <r>
      <rPr>
        <b/>
        <sz val="10"/>
        <color theme="1"/>
        <rFont val="Arial"/>
        <family val="2"/>
      </rPr>
      <t>to 4.9</t>
    </r>
  </si>
  <si>
    <r>
      <rPr>
        <b/>
        <sz val="10"/>
        <color theme="1"/>
        <rFont val="Arial"/>
        <family val="2"/>
      </rPr>
      <t>Federal</t>
    </r>
    <r>
      <rPr>
        <sz val="10"/>
        <color theme="1"/>
        <rFont val="Arial"/>
        <family val="2"/>
      </rPr>
      <t xml:space="preserve">: NET CUT of 0.5 in 6 years - </t>
    </r>
    <r>
      <rPr>
        <b/>
        <sz val="10"/>
        <color theme="1"/>
        <rFont val="Arial"/>
        <family val="2"/>
      </rPr>
      <t>to 3.8</t>
    </r>
    <r>
      <rPr>
        <sz val="10"/>
        <color theme="1"/>
        <rFont val="Arial"/>
        <family val="2"/>
      </rPr>
      <t xml:space="preserve">
</t>
    </r>
    <r>
      <rPr>
        <b/>
        <sz val="10"/>
        <color theme="1"/>
        <rFont val="Arial"/>
        <family val="2"/>
      </rPr>
      <t>S&amp;M</t>
    </r>
    <r>
      <rPr>
        <sz val="10"/>
        <color theme="1"/>
        <rFont val="Arial"/>
        <family val="2"/>
      </rPr>
      <t xml:space="preserve">: NET CUT of 0.3 in 6 years - </t>
    </r>
    <r>
      <rPr>
        <b/>
        <sz val="10"/>
        <color theme="1"/>
        <rFont val="Arial"/>
        <family val="2"/>
      </rPr>
      <t>to 4.6</t>
    </r>
  </si>
  <si>
    <r>
      <rPr>
        <b/>
        <sz val="10"/>
        <color theme="1"/>
        <rFont val="Arial"/>
        <family val="2"/>
      </rPr>
      <t>Federal</t>
    </r>
    <r>
      <rPr>
        <sz val="10"/>
        <color theme="1"/>
        <rFont val="Arial"/>
        <family val="2"/>
      </rPr>
      <t xml:space="preserve">: CUT by 0.6 in 6 years - </t>
    </r>
    <r>
      <rPr>
        <b/>
        <sz val="10"/>
        <color theme="1"/>
        <rFont val="Arial"/>
        <family val="2"/>
      </rPr>
      <t>to 3.8</t>
    </r>
    <r>
      <rPr>
        <sz val="10"/>
        <color theme="1"/>
        <rFont val="Arial"/>
        <family val="2"/>
      </rPr>
      <t xml:space="preserve">
</t>
    </r>
    <r>
      <rPr>
        <b/>
        <sz val="10"/>
        <color theme="1"/>
        <rFont val="Arial"/>
        <family val="2"/>
      </rPr>
      <t>S&amp;M</t>
    </r>
    <r>
      <rPr>
        <sz val="10"/>
        <color theme="1"/>
        <rFont val="Arial"/>
        <family val="2"/>
      </rPr>
      <t xml:space="preserve">: CUT by 0.4 in 6 years - </t>
    </r>
    <r>
      <rPr>
        <b/>
        <sz val="10"/>
        <color theme="1"/>
        <rFont val="Arial"/>
        <family val="2"/>
      </rPr>
      <t>to 5.8</t>
    </r>
  </si>
  <si>
    <r>
      <rPr>
        <b/>
        <sz val="10"/>
        <color theme="1"/>
        <rFont val="Arial"/>
        <family val="2"/>
      </rPr>
      <t>Federal</t>
    </r>
    <r>
      <rPr>
        <sz val="10"/>
        <color theme="1"/>
        <rFont val="Arial"/>
        <family val="2"/>
      </rPr>
      <t xml:space="preserve">: CUT by 0.6 in 5 years - </t>
    </r>
    <r>
      <rPr>
        <b/>
        <sz val="10"/>
        <color theme="1"/>
        <rFont val="Arial"/>
        <family val="2"/>
      </rPr>
      <t>to 4.0</t>
    </r>
    <r>
      <rPr>
        <sz val="10"/>
        <color theme="1"/>
        <rFont val="Arial"/>
        <family val="2"/>
      </rPr>
      <t xml:space="preserve">
</t>
    </r>
    <r>
      <rPr>
        <b/>
        <sz val="10"/>
        <color theme="1"/>
        <rFont val="Arial"/>
        <family val="2"/>
      </rPr>
      <t>S&amp;M</t>
    </r>
    <r>
      <rPr>
        <sz val="10"/>
        <color theme="1"/>
        <rFont val="Arial"/>
        <family val="2"/>
      </rPr>
      <t xml:space="preserve">: FREEZE for 5 years - </t>
    </r>
    <r>
      <rPr>
        <b/>
        <sz val="10"/>
        <color theme="1"/>
        <rFont val="Arial"/>
        <family val="2"/>
      </rPr>
      <t>at 6.1</t>
    </r>
  </si>
  <si>
    <r>
      <t xml:space="preserve">Support for </t>
    </r>
    <r>
      <rPr>
        <i/>
        <sz val="10"/>
        <color theme="1"/>
        <rFont val="Arial"/>
        <family val="2"/>
      </rPr>
      <t>controlling expenditure growth</t>
    </r>
    <r>
      <rPr>
        <sz val="10"/>
        <color theme="1"/>
        <rFont val="Arial"/>
        <family val="2"/>
      </rPr>
      <t xml:space="preserve"> and the spending cap, including </t>
    </r>
    <r>
      <rPr>
        <i/>
        <sz val="10"/>
        <color theme="1"/>
        <rFont val="Arial"/>
        <family val="2"/>
      </rPr>
      <t>Containing payroll growth</t>
    </r>
  </si>
  <si>
    <r>
      <t xml:space="preserve">short-term recommendation of </t>
    </r>
    <r>
      <rPr>
        <i/>
        <sz val="10"/>
        <color theme="1"/>
        <rFont val="Arial"/>
        <family val="2"/>
      </rPr>
      <t xml:space="preserve">a possible hiring freeze; </t>
    </r>
    <r>
      <rPr>
        <b/>
        <sz val="10"/>
        <color theme="1"/>
        <rFont val="Arial"/>
        <family val="2"/>
      </rPr>
      <t xml:space="preserve">and </t>
    </r>
    <r>
      <rPr>
        <i/>
        <sz val="10"/>
        <color theme="1"/>
        <rFont val="Arial"/>
        <family val="2"/>
      </rPr>
      <t xml:space="preserve">steep wage bill </t>
    </r>
    <r>
      <rPr>
        <sz val="10"/>
        <color theme="1"/>
        <rFont val="Arial"/>
        <family val="2"/>
      </rPr>
      <t>has contributed to a deterioration of States’ fiscal positions</t>
    </r>
  </si>
  <si>
    <r>
      <t xml:space="preserve">advises </t>
    </r>
    <r>
      <rPr>
        <i/>
        <sz val="10"/>
        <color theme="1"/>
        <rFont val="Arial"/>
        <family val="2"/>
      </rPr>
      <t xml:space="preserve">reducing personnel spending by about 1 percent of GDP, </t>
    </r>
    <r>
      <rPr>
        <b/>
        <sz val="10"/>
        <color theme="1"/>
        <rFont val="Arial"/>
        <family val="2"/>
      </rPr>
      <t xml:space="preserve">and </t>
    </r>
    <r>
      <rPr>
        <sz val="10"/>
        <color theme="1"/>
        <rFont val="Arial"/>
        <family val="2"/>
      </rPr>
      <t xml:space="preserve">advises </t>
    </r>
    <r>
      <rPr>
        <i/>
        <sz val="10"/>
        <color theme="1"/>
        <rFont val="Arial"/>
        <family val="2"/>
      </rPr>
      <t>decisive efforts to contain the public wage bill,</t>
    </r>
    <r>
      <rPr>
        <b/>
        <sz val="10"/>
        <color theme="1"/>
        <rFont val="Arial"/>
        <family val="2"/>
      </rPr>
      <t xml:space="preserve"> also </t>
    </r>
    <r>
      <rPr>
        <i/>
        <sz val="10"/>
        <color theme="1"/>
        <rFont val="Arial"/>
        <family val="2"/>
      </rPr>
      <t xml:space="preserve">the most important priority for subnational governments is to reduce personnel costs and reform pensions </t>
    </r>
    <r>
      <rPr>
        <b/>
        <sz val="10"/>
        <color theme="1"/>
        <rFont val="Arial"/>
        <family val="2"/>
      </rPr>
      <t xml:space="preserve">and </t>
    </r>
    <r>
      <rPr>
        <i/>
        <sz val="10"/>
        <color theme="1"/>
        <rFont val="Arial"/>
        <family val="2"/>
      </rPr>
      <t>subnational wage bills need to be contained</t>
    </r>
  </si>
  <si>
    <r>
      <rPr>
        <i/>
        <sz val="10"/>
        <color theme="1"/>
        <rFont val="Arial"/>
        <family val="2"/>
      </rPr>
      <t>the government should lower the public wage bill... and reduce other current expenditures</t>
    </r>
    <r>
      <rPr>
        <sz val="10"/>
        <color theme="1"/>
        <rFont val="Arial"/>
        <family val="2"/>
      </rPr>
      <t xml:space="preserve"> </t>
    </r>
    <r>
      <rPr>
        <b/>
        <sz val="10"/>
        <color theme="1"/>
        <rFont val="Arial"/>
        <family val="2"/>
      </rPr>
      <t>and</t>
    </r>
    <r>
      <rPr>
        <sz val="10"/>
        <color theme="1"/>
        <rFont val="Arial"/>
        <family val="2"/>
      </rPr>
      <t xml:space="preserve"> advises </t>
    </r>
    <r>
      <rPr>
        <i/>
        <sz val="10"/>
        <color theme="1"/>
        <rFont val="Arial"/>
        <family val="2"/>
      </rPr>
      <t>freezing the minimum wage in nominal terms... and  reducing more the wage bill</t>
    </r>
    <r>
      <rPr>
        <sz val="10"/>
        <color theme="1"/>
        <rFont val="Arial"/>
        <family val="2"/>
      </rPr>
      <t xml:space="preserve"> to offset setbacks to pension reform</t>
    </r>
  </si>
  <si>
    <r>
      <t>advises '</t>
    </r>
    <r>
      <rPr>
        <i/>
        <sz val="10"/>
        <color theme="1"/>
        <rFont val="Arial"/>
        <family val="2"/>
      </rPr>
      <t xml:space="preserve">cutting' </t>
    </r>
    <r>
      <rPr>
        <sz val="10"/>
        <color theme="1"/>
        <rFont val="Arial"/>
        <family val="2"/>
      </rPr>
      <t>and</t>
    </r>
    <r>
      <rPr>
        <i/>
        <sz val="10"/>
        <color theme="1"/>
        <rFont val="Arial"/>
        <family val="2"/>
      </rPr>
      <t xml:space="preserve"> 'reducing' personnel costs </t>
    </r>
    <r>
      <rPr>
        <b/>
        <sz val="10"/>
        <color theme="1"/>
        <rFont val="Arial"/>
        <family val="2"/>
      </rPr>
      <t>and</t>
    </r>
    <r>
      <rPr>
        <sz val="10"/>
        <color theme="1"/>
        <rFont val="Arial"/>
        <family val="2"/>
      </rPr>
      <t xml:space="preserve"> summarises previous PSWB advice as </t>
    </r>
    <r>
      <rPr>
        <i/>
        <sz val="10"/>
        <color theme="1"/>
        <rFont val="Arial"/>
        <family val="2"/>
      </rPr>
      <t>Reduce the public sector wage bill at all levels of government</t>
    </r>
  </si>
  <si>
    <r>
      <t xml:space="preserve">INCREASE 0.6 between 2016 and 2018
</t>
    </r>
    <r>
      <rPr>
        <b/>
        <sz val="10"/>
        <color theme="1"/>
        <rFont val="Arial"/>
        <family val="2"/>
      </rPr>
      <t>To 13.1</t>
    </r>
    <r>
      <rPr>
        <sz val="10"/>
        <color theme="1"/>
        <rFont val="Arial"/>
        <family val="2"/>
      </rPr>
      <t xml:space="preserve"> (87% of recommended minimum)</t>
    </r>
  </si>
  <si>
    <r>
      <t xml:space="preserve">CUT of 1.8 between FY16 and FY24 - </t>
    </r>
    <r>
      <rPr>
        <b/>
        <sz val="10"/>
        <color theme="1"/>
        <rFont val="Arial"/>
        <family val="2"/>
      </rPr>
      <t>to 6.9</t>
    </r>
  </si>
  <si>
    <r>
      <t xml:space="preserve">CUT by 0.9 in 2 years - </t>
    </r>
    <r>
      <rPr>
        <b/>
        <sz val="10"/>
        <color theme="1"/>
        <rFont val="Arial"/>
        <family val="2"/>
      </rPr>
      <t>to 7.8</t>
    </r>
    <r>
      <rPr>
        <sz val="10"/>
        <color theme="1"/>
        <rFont val="Arial"/>
        <family val="2"/>
      </rPr>
      <t xml:space="preserve"> - then FREEZE for 4 years</t>
    </r>
  </si>
  <si>
    <r>
      <rPr>
        <b/>
        <sz val="10"/>
        <color theme="1"/>
        <rFont val="Arial"/>
        <family val="2"/>
      </rPr>
      <t xml:space="preserve">April: </t>
    </r>
    <r>
      <rPr>
        <sz val="10"/>
        <color theme="1"/>
        <rFont val="Arial"/>
        <family val="2"/>
      </rPr>
      <t>NET FREEZE over 3 years</t>
    </r>
    <r>
      <rPr>
        <b/>
        <sz val="10"/>
        <color theme="1"/>
        <rFont val="Arial"/>
        <family val="2"/>
      </rPr>
      <t xml:space="preserve"> - at 6.6
Dec:</t>
    </r>
    <r>
      <rPr>
        <sz val="10"/>
        <color theme="1"/>
        <rFont val="Arial"/>
        <family val="2"/>
      </rPr>
      <t xml:space="preserve"> INCREASE of 0.4 in 3 years - </t>
    </r>
    <r>
      <rPr>
        <b/>
        <sz val="10"/>
        <color theme="1"/>
        <rFont val="Arial"/>
        <family val="2"/>
      </rPr>
      <t>to 6.9</t>
    </r>
    <r>
      <rPr>
        <sz val="10"/>
        <color theme="1"/>
        <rFont val="Arial"/>
        <family val="2"/>
      </rPr>
      <t xml:space="preserve"> - then FREEZE for 3 years</t>
    </r>
  </si>
  <si>
    <r>
      <t xml:space="preserve">INCREASE of 0.6 in 2 years - </t>
    </r>
    <r>
      <rPr>
        <b/>
        <sz val="10"/>
        <color theme="1"/>
        <rFont val="Arial"/>
        <family val="2"/>
      </rPr>
      <t>to 6.9</t>
    </r>
  </si>
  <si>
    <r>
      <rPr>
        <i/>
        <sz val="10"/>
        <color theme="1"/>
        <rFont val="Arial"/>
        <family val="2"/>
      </rPr>
      <t>high wage bill</t>
    </r>
    <r>
      <rPr>
        <sz val="10"/>
        <color theme="1"/>
        <rFont val="Arial"/>
        <family val="2"/>
      </rPr>
      <t xml:space="preserve"> cited as one of the </t>
    </r>
    <r>
      <rPr>
        <i/>
        <sz val="10"/>
        <color theme="1"/>
        <rFont val="Arial"/>
        <family val="2"/>
      </rPr>
      <t>major structural deficiencies in the management of economy</t>
    </r>
    <r>
      <rPr>
        <sz val="10"/>
        <color theme="1"/>
        <rFont val="Arial"/>
        <family val="2"/>
      </rPr>
      <t xml:space="preserve"> </t>
    </r>
    <r>
      <rPr>
        <b/>
        <sz val="10"/>
        <color theme="1"/>
        <rFont val="Arial"/>
        <family val="2"/>
      </rPr>
      <t>and</t>
    </r>
    <r>
      <rPr>
        <sz val="10"/>
        <color theme="1"/>
        <rFont val="Arial"/>
        <family val="2"/>
      </rPr>
      <t xml:space="preserve"> appendix notes wage bill ceilings as targets in another recent IMF Program</t>
    </r>
  </si>
  <si>
    <r>
      <rPr>
        <b/>
        <sz val="10"/>
        <color theme="1"/>
        <rFont val="Arial"/>
        <family val="2"/>
      </rPr>
      <t>April</t>
    </r>
    <r>
      <rPr>
        <sz val="10"/>
        <color theme="1"/>
        <rFont val="Arial"/>
        <family val="2"/>
      </rPr>
      <t xml:space="preserve">: bringing </t>
    </r>
    <r>
      <rPr>
        <i/>
        <sz val="10"/>
        <color theme="1"/>
        <rFont val="Arial"/>
        <family val="2"/>
      </rPr>
      <t>the wage bill growth within target</t>
    </r>
    <r>
      <rPr>
        <sz val="10"/>
        <color theme="1"/>
        <rFont val="Arial"/>
        <family val="2"/>
      </rPr>
      <t xml:space="preserve"> </t>
    </r>
    <r>
      <rPr>
        <b/>
        <sz val="10"/>
        <color theme="1"/>
        <rFont val="Arial"/>
        <family val="2"/>
      </rPr>
      <t>and</t>
    </r>
    <r>
      <rPr>
        <sz val="10"/>
        <color theme="1"/>
        <rFont val="Arial"/>
        <family val="2"/>
      </rPr>
      <t xml:space="preserve"> says </t>
    </r>
    <r>
      <rPr>
        <i/>
        <sz val="10"/>
        <color theme="1"/>
        <rFont val="Arial"/>
        <family val="2"/>
      </rPr>
      <t xml:space="preserve">Compensation of employees (in percent of GDP) would remain unchanged 
</t>
    </r>
    <r>
      <rPr>
        <b/>
        <sz val="10"/>
        <color theme="1"/>
        <rFont val="Arial"/>
        <family val="2"/>
      </rPr>
      <t>Dec</t>
    </r>
    <r>
      <rPr>
        <sz val="10"/>
        <color theme="1"/>
        <rFont val="Arial"/>
        <family val="2"/>
      </rPr>
      <t>: The budget accommodates a wage bill increase of 15 percent following negotiations with labor unions.</t>
    </r>
  </si>
  <si>
    <r>
      <t xml:space="preserve">DECREASE 1.1 between 2016 and 2018
</t>
    </r>
    <r>
      <rPr>
        <b/>
        <sz val="10"/>
        <color theme="1"/>
        <rFont val="Arial"/>
        <family val="2"/>
      </rPr>
      <t>To 15.1</t>
    </r>
    <r>
      <rPr>
        <sz val="10"/>
        <color theme="1"/>
        <rFont val="Arial"/>
        <family val="2"/>
      </rPr>
      <t xml:space="preserve"> (just above recommended minimum)</t>
    </r>
  </si>
  <si>
    <r>
      <t xml:space="preserve">CUT of 1.4 between FY14 and FY24 - </t>
    </r>
    <r>
      <rPr>
        <b/>
        <sz val="10"/>
        <color theme="1"/>
        <rFont val="Arial"/>
        <family val="2"/>
      </rPr>
      <t>to 3.8</t>
    </r>
  </si>
  <si>
    <r>
      <t>CUT by 0.4 in 4 years -</t>
    </r>
    <r>
      <rPr>
        <b/>
        <sz val="10"/>
        <color theme="1"/>
        <rFont val="Arial"/>
        <family val="2"/>
      </rPr>
      <t xml:space="preserve"> to 4.8 </t>
    </r>
    <r>
      <rPr>
        <sz val="10"/>
        <color theme="1"/>
        <rFont val="Arial"/>
        <family val="2"/>
      </rPr>
      <t>- then FREEZE for 1 year</t>
    </r>
  </si>
  <si>
    <r>
      <t xml:space="preserve">NET CUT of 0.4 in 4 years - </t>
    </r>
    <r>
      <rPr>
        <b/>
        <sz val="10"/>
        <color theme="1"/>
        <rFont val="Arial"/>
        <family val="2"/>
      </rPr>
      <t>to 4.4</t>
    </r>
  </si>
  <si>
    <r>
      <t xml:space="preserve">NET FREEZE over 3 years - </t>
    </r>
    <r>
      <rPr>
        <b/>
        <sz val="10"/>
        <color theme="1"/>
        <rFont val="Arial"/>
        <family val="2"/>
      </rPr>
      <t>at 4.7</t>
    </r>
  </si>
  <si>
    <r>
      <t xml:space="preserve">NET CUT of 0.8 in 4 years - </t>
    </r>
    <r>
      <rPr>
        <b/>
        <sz val="10"/>
        <color theme="1"/>
        <rFont val="Arial"/>
        <family val="2"/>
      </rPr>
      <t>to 4.0</t>
    </r>
    <r>
      <rPr>
        <sz val="10"/>
        <color theme="1"/>
        <rFont val="Arial"/>
        <family val="2"/>
      </rPr>
      <t xml:space="preserve"> - then FREEZE for 1 year</t>
    </r>
  </si>
  <si>
    <r>
      <t xml:space="preserve">CUT by 0.6 in 4 years - </t>
    </r>
    <r>
      <rPr>
        <b/>
        <sz val="10"/>
        <color theme="1"/>
        <rFont val="Arial"/>
        <family val="2"/>
      </rPr>
      <t>to 3.8</t>
    </r>
  </si>
  <si>
    <r>
      <rPr>
        <i/>
        <sz val="10"/>
        <color theme="1"/>
        <rFont val="Arial"/>
        <family val="2"/>
      </rPr>
      <t>Rationalize recurrent expenditure</t>
    </r>
    <r>
      <rPr>
        <sz val="10"/>
        <color theme="1"/>
        <rFont val="Arial"/>
        <family val="2"/>
      </rPr>
      <t xml:space="preserve">
</t>
    </r>
  </si>
  <si>
    <r>
      <rPr>
        <i/>
        <sz val="10"/>
        <color theme="1"/>
        <rFont val="Arial"/>
        <family val="2"/>
      </rPr>
      <t xml:space="preserve">maintain the overall wage bill... supported by our continued freeze in public sector employment </t>
    </r>
    <r>
      <rPr>
        <i/>
        <u/>
        <sz val="10"/>
        <color theme="1"/>
        <rFont val="Arial"/>
        <family val="2"/>
      </rPr>
      <t>outside essential areas (including security, health, and education)</t>
    </r>
    <r>
      <rPr>
        <sz val="10"/>
        <color theme="1"/>
        <rFont val="Arial"/>
        <family val="2"/>
      </rPr>
      <t xml:space="preserve">
</t>
    </r>
  </si>
  <si>
    <r>
      <rPr>
        <i/>
        <sz val="10"/>
        <color theme="1"/>
        <rFont val="Arial"/>
        <family val="2"/>
      </rPr>
      <t xml:space="preserve">restrain recurrent expenditures - particularly through a gradual reduction in the wage bill </t>
    </r>
    <r>
      <rPr>
        <b/>
        <sz val="10"/>
        <color theme="1"/>
        <rFont val="Arial"/>
        <family val="2"/>
      </rPr>
      <t xml:space="preserve">and </t>
    </r>
    <r>
      <rPr>
        <i/>
        <sz val="10"/>
        <color theme="1"/>
        <rFont val="Arial"/>
        <family val="2"/>
      </rPr>
      <t>contain the ratio of the government wage bill to GDP to affect a decline of about 0.5... through continued restraint in hiring and wage awards</t>
    </r>
  </si>
  <si>
    <r>
      <t xml:space="preserve">DECREASE 0.6 between 2016 and 2018
</t>
    </r>
    <r>
      <rPr>
        <b/>
        <sz val="10"/>
        <color theme="1"/>
        <rFont val="Arial"/>
        <family val="2"/>
      </rPr>
      <t xml:space="preserve">To 11.6 </t>
    </r>
    <r>
      <rPr>
        <sz val="10"/>
        <color theme="1"/>
        <rFont val="Arial"/>
        <family val="2"/>
      </rPr>
      <t>(77% of recommended minimum)</t>
    </r>
  </si>
  <si>
    <r>
      <t xml:space="preserve">CUT of 5.0 between FY15 and FY25 - </t>
    </r>
    <r>
      <rPr>
        <b/>
        <sz val="10"/>
        <color theme="1"/>
        <rFont val="Arial"/>
        <family val="2"/>
      </rPr>
      <t>to 7.8</t>
    </r>
  </si>
  <si>
    <r>
      <t xml:space="preserve">CUT by 1.5 in 3 years - </t>
    </r>
    <r>
      <rPr>
        <b/>
        <sz val="10"/>
        <color theme="1"/>
        <rFont val="Arial"/>
        <family val="2"/>
      </rPr>
      <t>to 11.3</t>
    </r>
  </si>
  <si>
    <r>
      <t xml:space="preserve">CUT by 2.5 in 6 years - </t>
    </r>
    <r>
      <rPr>
        <b/>
        <sz val="10"/>
        <color theme="1"/>
        <rFont val="Arial"/>
        <family val="2"/>
      </rPr>
      <t>to 6.4</t>
    </r>
  </si>
  <si>
    <r>
      <t xml:space="preserve">NET CUT of 1.1 in 6 years - </t>
    </r>
    <r>
      <rPr>
        <b/>
        <sz val="10"/>
        <color theme="1"/>
        <rFont val="Arial"/>
        <family val="2"/>
      </rPr>
      <t>to 8.3</t>
    </r>
  </si>
  <si>
    <r>
      <t xml:space="preserve">CUT by 2.1 in 6 years - </t>
    </r>
    <r>
      <rPr>
        <b/>
        <sz val="10"/>
        <color theme="1"/>
        <rFont val="Arial"/>
        <family val="2"/>
      </rPr>
      <t>to 8.1</t>
    </r>
  </si>
  <si>
    <r>
      <t xml:space="preserve">CUT by 2.3 in 6 years - </t>
    </r>
    <r>
      <rPr>
        <b/>
        <sz val="10"/>
        <color theme="1"/>
        <rFont val="Arial"/>
        <family val="2"/>
      </rPr>
      <t>to 7.8</t>
    </r>
  </si>
  <si>
    <r>
      <rPr>
        <i/>
        <sz val="10"/>
        <color theme="1"/>
        <rFont val="Arial"/>
        <family val="2"/>
      </rPr>
      <t xml:space="preserve">Streamline current spending while </t>
    </r>
    <r>
      <rPr>
        <i/>
        <u/>
        <sz val="10"/>
        <color theme="1"/>
        <rFont val="Arial"/>
        <family val="2"/>
      </rPr>
      <t>preserving key expenditures including health and education</t>
    </r>
    <r>
      <rPr>
        <i/>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 xml:space="preserve">nominal wages and hiring will be frozen, </t>
    </r>
    <r>
      <rPr>
        <i/>
        <u/>
        <sz val="10"/>
        <color theme="1"/>
        <rFont val="Arial"/>
        <family val="2"/>
      </rPr>
      <t>except for selected hiring in health, education</t>
    </r>
    <r>
      <rPr>
        <i/>
        <sz val="10"/>
        <color theme="1"/>
        <rFont val="Arial"/>
        <family val="2"/>
      </rPr>
      <t xml:space="preserve">, and security sectors </t>
    </r>
    <r>
      <rPr>
        <sz val="10"/>
        <color theme="1"/>
        <rFont val="Arial"/>
        <family val="2"/>
      </rPr>
      <t xml:space="preserve">also notes a shortage of health workers is </t>
    </r>
    <r>
      <rPr>
        <i/>
        <sz val="10"/>
        <color theme="1"/>
        <rFont val="Arial"/>
        <family val="2"/>
      </rPr>
      <t>holding back human development</t>
    </r>
  </si>
  <si>
    <r>
      <rPr>
        <i/>
        <sz val="10"/>
        <color theme="1"/>
        <rFont val="Arial"/>
        <family val="2"/>
      </rPr>
      <t xml:space="preserve">containing the growth of the wage bill... [is] critical </t>
    </r>
    <r>
      <rPr>
        <b/>
        <sz val="10"/>
        <color theme="1"/>
        <rFont val="Arial"/>
        <family val="2"/>
      </rPr>
      <t>and</t>
    </r>
    <r>
      <rPr>
        <sz val="10"/>
        <color theme="1"/>
        <rFont val="Arial"/>
        <family val="2"/>
      </rPr>
      <t xml:space="preserve"> </t>
    </r>
    <r>
      <rPr>
        <i/>
        <sz val="10"/>
        <color theme="1"/>
        <rFont val="Arial"/>
        <family val="2"/>
      </rPr>
      <t>the FY 18/19 draft national budget reflects the authorities’ objective to contain recurrent costs, including the huge wage bill</t>
    </r>
  </si>
  <si>
    <r>
      <t xml:space="preserve">advises </t>
    </r>
    <r>
      <rPr>
        <i/>
        <sz val="10"/>
        <color theme="1"/>
        <rFont val="Arial"/>
        <family val="2"/>
      </rPr>
      <t xml:space="preserve">rationalizing spending, especially the wage bill </t>
    </r>
    <r>
      <rPr>
        <sz val="10"/>
        <color theme="1"/>
        <rFont val="Arial"/>
        <family val="2"/>
      </rPr>
      <t xml:space="preserve">which needs </t>
    </r>
    <r>
      <rPr>
        <i/>
        <sz val="10"/>
        <color theme="1"/>
        <rFont val="Arial"/>
        <family val="2"/>
      </rPr>
      <t xml:space="preserve">significant adjustments. </t>
    </r>
    <r>
      <rPr>
        <sz val="10"/>
        <color theme="1"/>
        <rFont val="Arial"/>
        <family val="2"/>
      </rPr>
      <t xml:space="preserve">Annex VI recommends shifting expenditure from wages to more productive areas </t>
    </r>
    <r>
      <rPr>
        <b/>
        <sz val="10"/>
        <color theme="1"/>
        <rFont val="Arial"/>
        <family val="2"/>
      </rPr>
      <t>but</t>
    </r>
    <r>
      <rPr>
        <sz val="10"/>
        <color theme="1"/>
        <rFont val="Arial"/>
        <family val="2"/>
      </rPr>
      <t xml:space="preserve"> also underlines inadequate numbers and pay of health and education workers</t>
    </r>
  </si>
  <si>
    <r>
      <rPr>
        <i/>
        <sz val="10"/>
        <color theme="1"/>
        <rFont val="Arial"/>
        <family val="2"/>
      </rPr>
      <t>rationalization of expenditures</t>
    </r>
    <r>
      <rPr>
        <sz val="10"/>
        <color theme="1"/>
        <rFont val="Arial"/>
        <family val="2"/>
      </rPr>
      <t xml:space="preserve"> needed when COVID crisis subsides</t>
    </r>
  </si>
  <si>
    <r>
      <t xml:space="preserve">FY20 budget </t>
    </r>
    <r>
      <rPr>
        <i/>
        <sz val="10"/>
        <color theme="1"/>
        <rFont val="Arial"/>
        <family val="2"/>
      </rPr>
      <t xml:space="preserve">further rationalizes wages and salaries </t>
    </r>
    <r>
      <rPr>
        <b/>
        <sz val="10"/>
        <color theme="1"/>
        <rFont val="Arial"/>
        <family val="2"/>
      </rPr>
      <t xml:space="preserve">but </t>
    </r>
    <r>
      <rPr>
        <sz val="10"/>
        <color theme="1"/>
        <rFont val="Arial"/>
        <family val="2"/>
      </rPr>
      <t xml:space="preserve">the programme has a </t>
    </r>
    <r>
      <rPr>
        <u/>
        <sz val="10"/>
        <color theme="1"/>
        <rFont val="Arial"/>
        <family val="2"/>
      </rPr>
      <t>floor on the wage bill for teachers and clinical health workers</t>
    </r>
    <r>
      <rPr>
        <sz val="10"/>
        <color theme="1"/>
        <rFont val="Arial"/>
        <family val="2"/>
      </rPr>
      <t xml:space="preserve"> and the wage bill for health and education workers is counted as priority social spending</t>
    </r>
  </si>
  <si>
    <r>
      <t xml:space="preserve">INCREASE 2.1 between 2016 and 2018
</t>
    </r>
    <r>
      <rPr>
        <b/>
        <sz val="10"/>
        <color theme="1"/>
        <rFont val="Arial"/>
        <family val="2"/>
      </rPr>
      <t>To 17.4</t>
    </r>
    <r>
      <rPr>
        <sz val="10"/>
        <color theme="1"/>
        <rFont val="Arial"/>
        <family val="2"/>
      </rPr>
      <t xml:space="preserve"> (above recommended minimum)</t>
    </r>
  </si>
  <si>
    <r>
      <t xml:space="preserve">INCREASE of 1.2 between FY16 and FY23 - </t>
    </r>
    <r>
      <rPr>
        <b/>
        <sz val="10"/>
        <color theme="1"/>
        <rFont val="Arial"/>
        <family val="2"/>
      </rPr>
      <t>to 7.5</t>
    </r>
  </si>
  <si>
    <r>
      <t xml:space="preserve">CUT by 0.3 in 1 year - </t>
    </r>
    <r>
      <rPr>
        <b/>
        <sz val="10"/>
        <color theme="1"/>
        <rFont val="Arial"/>
        <family val="2"/>
      </rPr>
      <t>to 6.1</t>
    </r>
    <r>
      <rPr>
        <sz val="10"/>
        <color theme="1"/>
        <rFont val="Arial"/>
        <family val="2"/>
      </rPr>
      <t xml:space="preserve"> - then FREEZE for 2 years</t>
    </r>
  </si>
  <si>
    <r>
      <rPr>
        <b/>
        <sz val="10"/>
        <color theme="1"/>
        <rFont val="Arial"/>
        <family val="2"/>
      </rPr>
      <t>May</t>
    </r>
    <r>
      <rPr>
        <sz val="10"/>
        <color theme="1"/>
        <rFont val="Arial"/>
        <family val="2"/>
      </rPr>
      <t xml:space="preserve">: INCREASE by 0.4 in 1 year - </t>
    </r>
    <r>
      <rPr>
        <b/>
        <sz val="10"/>
        <color theme="1"/>
        <rFont val="Arial"/>
        <family val="2"/>
      </rPr>
      <t>to 7.0</t>
    </r>
    <r>
      <rPr>
        <sz val="10"/>
        <color theme="1"/>
        <rFont val="Arial"/>
        <family val="2"/>
      </rPr>
      <t xml:space="preserve"> - then FREEZE for 4 years        
</t>
    </r>
    <r>
      <rPr>
        <b/>
        <sz val="10"/>
        <color theme="1"/>
        <rFont val="Arial"/>
        <family val="2"/>
      </rPr>
      <t>November:</t>
    </r>
    <r>
      <rPr>
        <sz val="10"/>
        <color theme="1"/>
        <rFont val="Arial"/>
        <family val="2"/>
      </rPr>
      <t xml:space="preserve"> INCREASE by 0.7 in 1</t>
    </r>
    <r>
      <rPr>
        <b/>
        <sz val="10"/>
        <color theme="1"/>
        <rFont val="Arial"/>
        <family val="2"/>
      </rPr>
      <t xml:space="preserve"> </t>
    </r>
    <r>
      <rPr>
        <sz val="10"/>
        <color theme="1"/>
        <rFont val="Arial"/>
        <family val="2"/>
      </rPr>
      <t>year</t>
    </r>
    <r>
      <rPr>
        <b/>
        <sz val="10"/>
        <color theme="1"/>
        <rFont val="Arial"/>
        <family val="2"/>
      </rPr>
      <t xml:space="preserve"> - to 7.4</t>
    </r>
    <r>
      <rPr>
        <sz val="10"/>
        <color theme="1"/>
        <rFont val="Arial"/>
        <family val="2"/>
      </rPr>
      <t xml:space="preserve"> - then FREEZE for 4 years</t>
    </r>
  </si>
  <si>
    <r>
      <t xml:space="preserve">INCREASE by 0.1 in 1 year - </t>
    </r>
    <r>
      <rPr>
        <b/>
        <sz val="10"/>
        <color theme="1"/>
        <rFont val="Arial"/>
        <family val="2"/>
      </rPr>
      <t>to 7.3</t>
    </r>
    <r>
      <rPr>
        <sz val="10"/>
        <color theme="1"/>
        <rFont val="Arial"/>
        <family val="2"/>
      </rPr>
      <t xml:space="preserve"> - then FREEZE for 4 years</t>
    </r>
  </si>
  <si>
    <r>
      <rPr>
        <b/>
        <sz val="10"/>
        <color theme="1"/>
        <rFont val="Arial"/>
        <family val="2"/>
      </rPr>
      <t>May:</t>
    </r>
    <r>
      <rPr>
        <sz val="10"/>
        <color theme="1"/>
        <rFont val="Arial"/>
        <family val="2"/>
      </rPr>
      <t xml:space="preserve"> FREEZE for 5 years - </t>
    </r>
    <r>
      <rPr>
        <b/>
        <sz val="10"/>
        <color theme="1"/>
        <rFont val="Arial"/>
        <family val="2"/>
      </rPr>
      <t>at 7.6</t>
    </r>
    <r>
      <rPr>
        <sz val="10"/>
        <color theme="1"/>
        <rFont val="Arial"/>
        <family val="2"/>
      </rPr>
      <t xml:space="preserve">
</t>
    </r>
    <r>
      <rPr>
        <b/>
        <sz val="10"/>
        <color theme="1"/>
        <rFont val="Arial"/>
        <family val="2"/>
      </rPr>
      <t>October</t>
    </r>
    <r>
      <rPr>
        <sz val="10"/>
        <color theme="1"/>
        <rFont val="Arial"/>
        <family val="2"/>
      </rPr>
      <t xml:space="preserve">: NET CUT of 0.2 in 3 years - </t>
    </r>
    <r>
      <rPr>
        <b/>
        <sz val="10"/>
        <color theme="1"/>
        <rFont val="Arial"/>
        <family val="2"/>
      </rPr>
      <t>to 7.5</t>
    </r>
    <r>
      <rPr>
        <sz val="10"/>
        <color theme="1"/>
        <rFont val="Arial"/>
        <family val="2"/>
      </rPr>
      <t xml:space="preserve"> - then FREEZE for 2 years</t>
    </r>
  </si>
  <si>
    <r>
      <t xml:space="preserve">advises </t>
    </r>
    <r>
      <rPr>
        <i/>
        <sz val="10"/>
        <color theme="1"/>
        <rFont val="Arial"/>
        <family val="2"/>
      </rPr>
      <t>containing the wage bill</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[authorities] are encouraged to strengthen control over the wage bill and other current spending</t>
    </r>
  </si>
  <si>
    <r>
      <rPr>
        <b/>
        <sz val="10"/>
        <color theme="1"/>
        <rFont val="Arial"/>
        <family val="2"/>
      </rPr>
      <t>May:</t>
    </r>
    <r>
      <rPr>
        <sz val="10"/>
        <color theme="1"/>
        <rFont val="Arial"/>
        <family val="2"/>
      </rPr>
      <t xml:space="preserve"> </t>
    </r>
    <r>
      <rPr>
        <i/>
        <sz val="10"/>
        <color theme="1"/>
        <rFont val="Arial"/>
        <family val="2"/>
      </rPr>
      <t>The wage bill will increase substantially reflecting the hiring of two cohorts of new teachers</t>
    </r>
    <r>
      <rPr>
        <sz val="10"/>
        <color theme="1"/>
        <rFont val="Arial"/>
        <family val="2"/>
      </rPr>
      <t xml:space="preserve"> </t>
    </r>
    <r>
      <rPr>
        <b/>
        <sz val="10"/>
        <color theme="1"/>
        <rFont val="Arial"/>
        <family val="2"/>
      </rPr>
      <t>but recommends</t>
    </r>
    <r>
      <rPr>
        <sz val="10"/>
        <color theme="1"/>
        <rFont val="Arial"/>
        <family val="2"/>
      </rPr>
      <t xml:space="preserve"> </t>
    </r>
    <r>
      <rPr>
        <i/>
        <sz val="10"/>
        <color theme="1"/>
        <rFont val="Arial"/>
        <family val="2"/>
      </rPr>
      <t>more control over the wage bill and other current spending</t>
    </r>
    <r>
      <rPr>
        <sz val="10"/>
        <color theme="1"/>
        <rFont val="Arial"/>
        <family val="2"/>
      </rPr>
      <t xml:space="preserve">
</t>
    </r>
    <r>
      <rPr>
        <b/>
        <sz val="10"/>
        <color theme="1"/>
        <rFont val="Arial"/>
        <family val="2"/>
      </rPr>
      <t>Nov</t>
    </r>
    <r>
      <rPr>
        <sz val="10"/>
        <color theme="1"/>
        <rFont val="Arial"/>
        <family val="2"/>
      </rPr>
      <t xml:space="preserve">: PSWB increase due to </t>
    </r>
    <r>
      <rPr>
        <i/>
        <sz val="10"/>
        <color theme="1"/>
        <rFont val="Arial"/>
        <family val="2"/>
      </rPr>
      <t>additional 5 percent wage increase... for government employees in the bottom half of the wage scale, and hiring of new medical workers</t>
    </r>
    <r>
      <rPr>
        <sz val="10"/>
        <color theme="1"/>
        <rFont val="Arial"/>
        <family val="2"/>
      </rPr>
      <t xml:space="preserve"> </t>
    </r>
    <r>
      <rPr>
        <b/>
        <sz val="10"/>
        <color theme="1"/>
        <rFont val="Arial"/>
        <family val="2"/>
      </rPr>
      <t>but</t>
    </r>
    <r>
      <rPr>
        <sz val="10"/>
        <color theme="1"/>
        <rFont val="Arial"/>
        <family val="2"/>
      </rPr>
      <t xml:space="preserve"> </t>
    </r>
    <r>
      <rPr>
        <i/>
        <sz val="10"/>
        <color theme="1"/>
        <rFont val="Arial"/>
        <family val="2"/>
      </rPr>
      <t>authorities are also considering a freeze on replacement hiring</t>
    </r>
  </si>
  <si>
    <r>
      <t xml:space="preserve">We [the government] seek to reduce the wage bill </t>
    </r>
    <r>
      <rPr>
        <b/>
        <sz val="10"/>
        <color theme="1"/>
        <rFont val="Arial"/>
        <family val="2"/>
      </rPr>
      <t>and</t>
    </r>
    <r>
      <rPr>
        <i/>
        <sz val="10"/>
        <color theme="1"/>
        <rFont val="Arial"/>
        <family val="2"/>
      </rPr>
      <t xml:space="preserve"> Wage and pension increases will be contained to inflation; and new hiring will be limited to essential staff</t>
    </r>
  </si>
  <si>
    <r>
      <rPr>
        <b/>
        <sz val="10"/>
        <color theme="1"/>
        <rFont val="Arial"/>
        <family val="2"/>
      </rPr>
      <t>May</t>
    </r>
    <r>
      <rPr>
        <sz val="10"/>
        <color theme="1"/>
        <rFont val="Arial"/>
        <family val="2"/>
      </rPr>
      <t xml:space="preserve">: </t>
    </r>
    <r>
      <rPr>
        <i/>
        <sz val="10"/>
        <color theme="1"/>
        <rFont val="Arial"/>
        <family val="2"/>
      </rPr>
      <t>staff broadly support [government action including]... hiring 2000 additional medical staff</t>
    </r>
    <r>
      <rPr>
        <sz val="10"/>
        <color theme="1"/>
        <rFont val="Arial"/>
        <family val="2"/>
      </rPr>
      <t xml:space="preserve">
</t>
    </r>
    <r>
      <rPr>
        <b/>
        <sz val="10"/>
        <color theme="1"/>
        <rFont val="Arial"/>
        <family val="2"/>
      </rPr>
      <t>Oct</t>
    </r>
    <r>
      <rPr>
        <sz val="10"/>
        <color theme="1"/>
        <rFont val="Arial"/>
        <family val="2"/>
      </rPr>
      <t xml:space="preserve">: measures aimed at </t>
    </r>
    <r>
      <rPr>
        <i/>
        <sz val="10"/>
        <color theme="1"/>
        <rFont val="Arial"/>
        <family val="2"/>
      </rPr>
      <t>Rationalizing the wage bill... while safeguarding the jobs of recently hired health care and education employees [are] unlikely to offset the wage bill impact from the substantial FY 2020/21 public sector salary increase</t>
    </r>
  </si>
  <si>
    <r>
      <t xml:space="preserve">INCREASE 2.4 between 2016 and 2018
</t>
    </r>
    <r>
      <rPr>
        <b/>
        <sz val="10"/>
        <color theme="1"/>
        <rFont val="Arial"/>
        <family val="2"/>
      </rPr>
      <t>To 21.1</t>
    </r>
    <r>
      <rPr>
        <sz val="10"/>
        <color theme="1"/>
        <rFont val="Arial"/>
        <family val="2"/>
      </rPr>
      <t xml:space="preserve"> (above recommended minimum)</t>
    </r>
  </si>
  <si>
    <r>
      <t xml:space="preserve">CUT of 1.1 between FY15 and FY24 - </t>
    </r>
    <r>
      <rPr>
        <b/>
        <sz val="10"/>
        <color theme="1"/>
        <rFont val="Arial"/>
        <family val="2"/>
      </rPr>
      <t>to 2.9</t>
    </r>
  </si>
  <si>
    <r>
      <t xml:space="preserve">CUT by 1.6 in 3 years - </t>
    </r>
    <r>
      <rPr>
        <b/>
        <sz val="10"/>
        <color theme="1"/>
        <rFont val="Arial"/>
        <family val="2"/>
      </rPr>
      <t>to 2.1</t>
    </r>
    <r>
      <rPr>
        <sz val="10"/>
        <color theme="1"/>
        <rFont val="Arial"/>
        <family val="2"/>
      </rPr>
      <t xml:space="preserve"> - then FREEZE for 3 years</t>
    </r>
  </si>
  <si>
    <r>
      <t xml:space="preserve">NET FREEZE over 6 years - at </t>
    </r>
    <r>
      <rPr>
        <b/>
        <sz val="10"/>
        <color theme="1"/>
        <rFont val="Arial"/>
        <family val="2"/>
      </rPr>
      <t>2.9</t>
    </r>
  </si>
  <si>
    <r>
      <t xml:space="preserve">CUT of 0.4 between FY15 and FY25 - </t>
    </r>
    <r>
      <rPr>
        <b/>
        <sz val="10"/>
        <color theme="1"/>
        <rFont val="Arial"/>
        <family val="2"/>
      </rPr>
      <t>to 2.2</t>
    </r>
  </si>
  <si>
    <r>
      <t xml:space="preserve">NET CUT of 0.5 in 6 years - </t>
    </r>
    <r>
      <rPr>
        <b/>
        <sz val="10"/>
        <color theme="1"/>
        <rFont val="Arial"/>
        <family val="2"/>
      </rPr>
      <t>to 2.1</t>
    </r>
  </si>
  <si>
    <r>
      <t xml:space="preserve">NET CUT of 0.7 in 3 years - </t>
    </r>
    <r>
      <rPr>
        <b/>
        <sz val="10"/>
        <color theme="1"/>
        <rFont val="Arial"/>
        <family val="2"/>
      </rPr>
      <t>to 1.1</t>
    </r>
    <r>
      <rPr>
        <sz val="10"/>
        <color theme="1"/>
        <rFont val="Arial"/>
        <family val="2"/>
      </rPr>
      <t xml:space="preserve"> - then FREEZE for 3 years</t>
    </r>
  </si>
  <si>
    <r>
      <t xml:space="preserve">NET CUT of 0.1 in 3 years - </t>
    </r>
    <r>
      <rPr>
        <b/>
        <sz val="10"/>
        <color theme="1"/>
        <rFont val="Arial"/>
        <family val="2"/>
      </rPr>
      <t xml:space="preserve">to 1.8 </t>
    </r>
    <r>
      <rPr>
        <sz val="10"/>
        <color theme="1"/>
        <rFont val="Arial"/>
        <family val="2"/>
      </rPr>
      <t>- then FREEZE for 3 years</t>
    </r>
  </si>
  <si>
    <r>
      <t>INCREASE 0.1 in 2 years -</t>
    </r>
    <r>
      <rPr>
        <b/>
        <sz val="10"/>
        <color theme="1"/>
        <rFont val="Arial"/>
        <family val="2"/>
      </rPr>
      <t xml:space="preserve"> to 2.0</t>
    </r>
    <r>
      <rPr>
        <sz val="10"/>
        <color theme="1"/>
        <rFont val="Arial"/>
        <family val="2"/>
      </rPr>
      <t xml:space="preserve"> - then FREEZE for 4 years</t>
    </r>
  </si>
  <si>
    <r>
      <t xml:space="preserve">INCREASE 0.3 in 1 year - </t>
    </r>
    <r>
      <rPr>
        <b/>
        <sz val="10"/>
        <color theme="1"/>
        <rFont val="Arial"/>
        <family val="2"/>
      </rPr>
      <t>to 2.1</t>
    </r>
    <r>
      <rPr>
        <sz val="10"/>
        <color theme="1"/>
        <rFont val="Arial"/>
        <family val="2"/>
      </rPr>
      <t xml:space="preserve"> - then FREEZE for 5 years</t>
    </r>
  </si>
  <si>
    <r>
      <t xml:space="preserve">FREEZE for 3 years, then INCREASE by 0.1 in 1 year - </t>
    </r>
    <r>
      <rPr>
        <b/>
        <sz val="10"/>
        <color theme="1"/>
        <rFont val="Arial"/>
        <family val="2"/>
      </rPr>
      <t>to 2.2</t>
    </r>
    <r>
      <rPr>
        <sz val="10"/>
        <color theme="1"/>
        <rFont val="Arial"/>
        <family val="2"/>
      </rPr>
      <t xml:space="preserve"> - then FREEZE for 1 year</t>
    </r>
  </si>
  <si>
    <r>
      <rPr>
        <i/>
        <sz val="10"/>
        <color theme="1"/>
        <rFont val="Arial"/>
        <family val="2"/>
      </rPr>
      <t xml:space="preserve">Contain recurrent expenditure </t>
    </r>
    <r>
      <rPr>
        <b/>
        <sz val="10"/>
        <color theme="1"/>
        <rFont val="Arial"/>
        <family val="2"/>
      </rPr>
      <t>and</t>
    </r>
    <r>
      <rPr>
        <i/>
        <sz val="10"/>
        <color theme="1"/>
        <rFont val="Arial"/>
        <family val="2"/>
      </rPr>
      <t xml:space="preserve"> Streamlining recurrent expenditure is key</t>
    </r>
  </si>
  <si>
    <r>
      <t xml:space="preserve">advises </t>
    </r>
    <r>
      <rPr>
        <i/>
        <sz val="10"/>
        <color theme="1"/>
        <rFont val="Arial"/>
        <family val="2"/>
      </rPr>
      <t>rationalizing FG [Federal Government] recurrent expenditures... [including] continuing initiatives to reduce overhead and personnel costs.</t>
    </r>
  </si>
  <si>
    <r>
      <t xml:space="preserve">DECREASE 0.8 between 2016 and 2017
</t>
    </r>
    <r>
      <rPr>
        <b/>
        <sz val="10"/>
        <color theme="1"/>
        <rFont val="Arial"/>
        <family val="2"/>
      </rPr>
      <t>To 15.1</t>
    </r>
    <r>
      <rPr>
        <sz val="10"/>
        <color theme="1"/>
        <rFont val="Arial"/>
        <family val="2"/>
      </rPr>
      <t xml:space="preserve"> (just above recommended minimum)</t>
    </r>
  </si>
  <si>
    <r>
      <t xml:space="preserve">UNKNOWN TREND - but </t>
    </r>
    <r>
      <rPr>
        <b/>
        <sz val="10"/>
        <color theme="1"/>
        <rFont val="Arial"/>
        <family val="2"/>
      </rPr>
      <t>to 6.0</t>
    </r>
  </si>
  <si>
    <r>
      <t xml:space="preserve">NET CUT of 0.4 in 5 years - </t>
    </r>
    <r>
      <rPr>
        <b/>
        <sz val="10"/>
        <color theme="1"/>
        <rFont val="Arial"/>
        <family val="2"/>
      </rPr>
      <t>to 6.1</t>
    </r>
  </si>
  <si>
    <r>
      <t>INCREASE by 0.1 in 2 years -</t>
    </r>
    <r>
      <rPr>
        <b/>
        <sz val="10"/>
        <color theme="1"/>
        <rFont val="Arial"/>
        <family val="2"/>
      </rPr>
      <t xml:space="preserve"> to 5.2</t>
    </r>
    <r>
      <rPr>
        <sz val="10"/>
        <color theme="1"/>
        <rFont val="Arial"/>
        <family val="2"/>
      </rPr>
      <t xml:space="preserve"> - then FREEZE for 3 years</t>
    </r>
  </si>
  <si>
    <r>
      <rPr>
        <b/>
        <sz val="10"/>
        <color theme="1"/>
        <rFont val="Arial"/>
        <family val="2"/>
      </rPr>
      <t xml:space="preserve">Jan: </t>
    </r>
    <r>
      <rPr>
        <sz val="10"/>
        <color theme="1"/>
        <rFont val="Arial"/>
        <family val="2"/>
      </rPr>
      <t xml:space="preserve">INCREASE 0.1 in 1 year - </t>
    </r>
    <r>
      <rPr>
        <b/>
        <sz val="10"/>
        <color theme="1"/>
        <rFont val="Arial"/>
        <family val="2"/>
      </rPr>
      <t xml:space="preserve">to 5.4 </t>
    </r>
    <r>
      <rPr>
        <sz val="10"/>
        <color theme="1"/>
        <rFont val="Arial"/>
        <family val="2"/>
      </rPr>
      <t xml:space="preserve">- then FREEZE for 4 years
</t>
    </r>
    <r>
      <rPr>
        <b/>
        <sz val="10"/>
        <color theme="1"/>
        <rFont val="Arial"/>
        <family val="2"/>
      </rPr>
      <t>April:</t>
    </r>
    <r>
      <rPr>
        <sz val="10"/>
        <color theme="1"/>
        <rFont val="Arial"/>
        <family val="2"/>
      </rPr>
      <t xml:space="preserve"> NET INCREASE of 0.2 over 3 years - </t>
    </r>
    <r>
      <rPr>
        <b/>
        <sz val="10"/>
        <color theme="1"/>
        <rFont val="Arial"/>
        <family val="2"/>
      </rPr>
      <t>to 5.5</t>
    </r>
    <r>
      <rPr>
        <sz val="10"/>
        <color theme="1"/>
        <rFont val="Arial"/>
        <family val="2"/>
      </rPr>
      <t xml:space="preserve"> - then FREEZE for 1 year
</t>
    </r>
    <r>
      <rPr>
        <b/>
        <sz val="10"/>
        <color theme="1"/>
        <rFont val="Arial"/>
        <family val="2"/>
      </rPr>
      <t>June:</t>
    </r>
    <r>
      <rPr>
        <sz val="10"/>
        <color theme="1"/>
        <rFont val="Arial"/>
        <family val="2"/>
      </rPr>
      <t xml:space="preserve"> INCREASE of 0.4 in 1 year - </t>
    </r>
    <r>
      <rPr>
        <b/>
        <sz val="10"/>
        <color theme="1"/>
        <rFont val="Arial"/>
        <family val="2"/>
      </rPr>
      <t xml:space="preserve">to 5.7 </t>
    </r>
    <r>
      <rPr>
        <sz val="10"/>
        <color theme="1"/>
        <rFont val="Arial"/>
        <family val="2"/>
      </rPr>
      <t>- then FREEZE for 5 years</t>
    </r>
  </si>
  <si>
    <r>
      <t xml:space="preserve">INCREASE of 0.2 in 1 year - </t>
    </r>
    <r>
      <rPr>
        <b/>
        <sz val="10"/>
        <color theme="1"/>
        <rFont val="Arial"/>
        <family val="2"/>
      </rPr>
      <t xml:space="preserve">to 6.0 </t>
    </r>
    <r>
      <rPr>
        <sz val="10"/>
        <color theme="1"/>
        <rFont val="Arial"/>
        <family val="2"/>
      </rPr>
      <t>- then FREEZE for 4 years</t>
    </r>
  </si>
  <si>
    <r>
      <rPr>
        <i/>
        <sz val="10"/>
        <color theme="1"/>
        <rFont val="Arial"/>
        <family val="2"/>
      </rPr>
      <t xml:space="preserve">Efforts to... rationalize public consumption... need to be pursued with further vigilance, particularly with respect to the wage bill </t>
    </r>
    <r>
      <rPr>
        <b/>
        <sz val="10"/>
        <color theme="1"/>
        <rFont val="Arial"/>
        <family val="2"/>
      </rPr>
      <t>and</t>
    </r>
    <r>
      <rPr>
        <sz val="10"/>
        <color theme="1"/>
        <rFont val="Arial"/>
        <family val="2"/>
      </rPr>
      <t xml:space="preserve"> notes previous lending conditional on caps on teaching staff and salaries.</t>
    </r>
    <r>
      <rPr>
        <i/>
        <sz val="10"/>
        <color theme="1"/>
        <rFont val="Arial"/>
        <family val="2"/>
      </rPr>
      <t xml:space="preserve"> </t>
    </r>
    <r>
      <rPr>
        <b/>
        <sz val="10"/>
        <color theme="1"/>
        <rFont val="Arial"/>
        <family val="2"/>
      </rPr>
      <t>BUT also</t>
    </r>
    <r>
      <rPr>
        <sz val="10"/>
        <color theme="1"/>
        <rFont val="Arial"/>
        <family val="2"/>
      </rPr>
      <t xml:space="preserve"> specifies hiring constraints for </t>
    </r>
    <r>
      <rPr>
        <i/>
        <sz val="10"/>
        <color theme="1"/>
        <rFont val="Arial"/>
        <family val="2"/>
      </rPr>
      <t xml:space="preserve">security and defense </t>
    </r>
    <r>
      <rPr>
        <sz val="10"/>
        <color theme="1"/>
        <rFont val="Arial"/>
        <family val="2"/>
      </rPr>
      <t xml:space="preserve">while </t>
    </r>
    <r>
      <rPr>
        <i/>
        <sz val="10"/>
        <color theme="1"/>
        <rFont val="Arial"/>
        <family val="2"/>
      </rPr>
      <t>all current contractuals in the education, health, and vocational training... [will be] integrated into the payroll.</t>
    </r>
  </si>
  <si>
    <r>
      <rPr>
        <i/>
        <sz val="10"/>
        <color theme="1"/>
        <rFont val="Arial"/>
        <family val="2"/>
      </rPr>
      <t xml:space="preserve">contain wage expenditures </t>
    </r>
    <r>
      <rPr>
        <b/>
        <sz val="10"/>
        <color theme="1"/>
        <rFont val="Arial"/>
        <family val="2"/>
      </rPr>
      <t>and</t>
    </r>
    <r>
      <rPr>
        <sz val="10"/>
        <color theme="1"/>
        <rFont val="Arial"/>
        <family val="2"/>
      </rPr>
      <t xml:space="preserve"> </t>
    </r>
    <r>
      <rPr>
        <i/>
        <sz val="10"/>
        <color theme="1"/>
        <rFont val="Arial"/>
        <family val="2"/>
      </rPr>
      <t>Sizable spending cuts are needed to stay within the 2018 fiscal envelope</t>
    </r>
    <r>
      <rPr>
        <sz val="10"/>
        <color theme="1"/>
        <rFont val="Arial"/>
        <family val="2"/>
      </rPr>
      <t xml:space="preserve">
</t>
    </r>
    <r>
      <rPr>
        <b/>
        <sz val="10"/>
        <color theme="1"/>
        <rFont val="Arial"/>
        <family val="2"/>
      </rPr>
      <t>but also</t>
    </r>
    <r>
      <rPr>
        <sz val="10"/>
        <color theme="1"/>
        <rFont val="Arial"/>
        <family val="2"/>
      </rPr>
      <t xml:space="preserve"> </t>
    </r>
    <r>
      <rPr>
        <i/>
        <sz val="10"/>
        <color theme="1"/>
        <rFont val="Arial"/>
        <family val="2"/>
      </rPr>
      <t>street protests by students and workers in the health and education sectors... [have] led to higher wages</t>
    </r>
  </si>
  <si>
    <r>
      <t xml:space="preserve">In the context of COVID, allows for a </t>
    </r>
    <r>
      <rPr>
        <i/>
        <sz val="10"/>
        <color theme="1"/>
        <rFont val="Arial"/>
        <family val="2"/>
      </rPr>
      <t>modest increase in the wage bill for new health personnel</t>
    </r>
    <r>
      <rPr>
        <sz val="10"/>
        <color theme="1"/>
        <rFont val="Arial"/>
        <family val="2"/>
      </rPr>
      <t xml:space="preserve"> </t>
    </r>
    <r>
      <rPr>
        <b/>
        <sz val="10"/>
        <color theme="1"/>
        <rFont val="Arial"/>
        <family val="2"/>
      </rPr>
      <t>but</t>
    </r>
    <r>
      <rPr>
        <sz val="10"/>
        <color theme="1"/>
        <rFont val="Arial"/>
        <family val="2"/>
      </rPr>
      <t xml:space="preserve"> advises </t>
    </r>
    <r>
      <rPr>
        <i/>
        <sz val="10"/>
        <color theme="1"/>
        <rFont val="Arial"/>
        <family val="2"/>
      </rPr>
      <t>rationalization of current spending</t>
    </r>
    <r>
      <rPr>
        <sz val="10"/>
        <color theme="1"/>
        <rFont val="Arial"/>
        <family val="2"/>
      </rPr>
      <t xml:space="preserve"> now and post pandemic</t>
    </r>
  </si>
  <si>
    <r>
      <t xml:space="preserve">INCREASE 0.6 between 2016 and 2018
</t>
    </r>
    <r>
      <rPr>
        <b/>
        <sz val="10"/>
        <color theme="1"/>
        <rFont val="Arial"/>
        <family val="2"/>
      </rPr>
      <t>To 11.8</t>
    </r>
    <r>
      <rPr>
        <sz val="10"/>
        <color theme="1"/>
        <rFont val="Arial"/>
        <family val="2"/>
      </rPr>
      <t xml:space="preserve"> (79% of recommended minimum)</t>
    </r>
  </si>
  <si>
    <r>
      <t xml:space="preserve">CUT of 1.4 between FY15 and FY26 - </t>
    </r>
    <r>
      <rPr>
        <b/>
        <sz val="10"/>
        <color theme="1"/>
        <rFont val="Arial"/>
        <family val="2"/>
      </rPr>
      <t>to 6.0</t>
    </r>
  </si>
  <si>
    <r>
      <rPr>
        <b/>
        <sz val="10"/>
        <color theme="1"/>
        <rFont val="Arial"/>
        <family val="2"/>
      </rPr>
      <t>July</t>
    </r>
    <r>
      <rPr>
        <sz val="10"/>
        <color theme="1"/>
        <rFont val="Arial"/>
        <family val="2"/>
      </rPr>
      <t xml:space="preserve">: NET CUT of 1.1 in 4 years - </t>
    </r>
    <r>
      <rPr>
        <b/>
        <sz val="10"/>
        <color theme="1"/>
        <rFont val="Arial"/>
        <family val="2"/>
      </rPr>
      <t>to 6.0</t>
    </r>
    <r>
      <rPr>
        <sz val="10"/>
        <color theme="1"/>
        <rFont val="Arial"/>
        <family val="2"/>
      </rPr>
      <t xml:space="preserve"> - then FREEZE for 2 years
</t>
    </r>
    <r>
      <rPr>
        <b/>
        <sz val="10"/>
        <color theme="1"/>
        <rFont val="Arial"/>
        <family val="2"/>
      </rPr>
      <t>Dec</t>
    </r>
    <r>
      <rPr>
        <sz val="10"/>
        <color theme="1"/>
        <rFont val="Arial"/>
        <family val="2"/>
      </rPr>
      <t xml:space="preserve">: CUT of 0.8 in 3 years - </t>
    </r>
    <r>
      <rPr>
        <b/>
        <sz val="10"/>
        <color theme="1"/>
        <rFont val="Arial"/>
        <family val="2"/>
      </rPr>
      <t>to 6.0</t>
    </r>
    <r>
      <rPr>
        <sz val="10"/>
        <color theme="1"/>
        <rFont val="Arial"/>
        <family val="2"/>
      </rPr>
      <t xml:space="preserve"> - then FREEZE for 2 years</t>
    </r>
  </si>
  <si>
    <r>
      <t xml:space="preserve">CUT of 1.7 in 2 years - </t>
    </r>
    <r>
      <rPr>
        <b/>
        <sz val="10"/>
        <color theme="1"/>
        <rFont val="Arial"/>
        <family val="2"/>
      </rPr>
      <t>to 6.0</t>
    </r>
    <r>
      <rPr>
        <sz val="10"/>
        <color theme="1"/>
        <rFont val="Arial"/>
        <family val="2"/>
      </rPr>
      <t xml:space="preserve"> - then FREEZE for 3 years</t>
    </r>
  </si>
  <si>
    <r>
      <t xml:space="preserve">CUT of 0.5 in 3 years - </t>
    </r>
    <r>
      <rPr>
        <b/>
        <sz val="10"/>
        <color theme="1"/>
        <rFont val="Arial"/>
        <family val="2"/>
      </rPr>
      <t xml:space="preserve">to 6.0 </t>
    </r>
    <r>
      <rPr>
        <sz val="10"/>
        <color theme="1"/>
        <rFont val="Arial"/>
        <family val="2"/>
      </rPr>
      <t>- then FREEZE for 1 year</t>
    </r>
  </si>
  <si>
    <r>
      <t xml:space="preserve">NET CUT of 0.9 in 6 years - </t>
    </r>
    <r>
      <rPr>
        <b/>
        <sz val="10"/>
        <color theme="1"/>
        <rFont val="Arial"/>
        <family val="2"/>
      </rPr>
      <t xml:space="preserve">to 6.0 </t>
    </r>
    <r>
      <rPr>
        <sz val="10"/>
        <color theme="1"/>
        <rFont val="Arial"/>
        <family val="2"/>
      </rPr>
      <t>(with tertiary education newly included)</t>
    </r>
  </si>
  <si>
    <r>
      <t xml:space="preserve">NET CUT of 0.5 in 6 years - </t>
    </r>
    <r>
      <rPr>
        <b/>
        <sz val="10"/>
        <color theme="1"/>
        <rFont val="Arial"/>
        <family val="2"/>
      </rPr>
      <t xml:space="preserve">to 6.4 </t>
    </r>
    <r>
      <rPr>
        <sz val="10"/>
        <color theme="1"/>
        <rFont val="Arial"/>
        <family val="2"/>
      </rPr>
      <t>(including tertiary education)</t>
    </r>
  </si>
  <si>
    <r>
      <t xml:space="preserve">CUT by 1.9 in 4 years - </t>
    </r>
    <r>
      <rPr>
        <b/>
        <sz val="10"/>
        <color theme="1"/>
        <rFont val="Arial"/>
        <family val="2"/>
      </rPr>
      <t xml:space="preserve">to 6.0 </t>
    </r>
    <r>
      <rPr>
        <sz val="10"/>
        <color theme="1"/>
        <rFont val="Arial"/>
        <family val="2"/>
      </rPr>
      <t>- then FREEZE for 2 years (including tertiary education)</t>
    </r>
  </si>
  <si>
    <r>
      <rPr>
        <i/>
        <sz val="10"/>
        <color theme="1"/>
        <rFont val="Arial"/>
        <family val="2"/>
      </rPr>
      <t>wages would be contained at 6 percent of GDP</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authorities decided to freeze the wage bill</t>
    </r>
  </si>
  <si>
    <r>
      <rPr>
        <i/>
        <sz val="10"/>
        <color theme="1"/>
        <rFont val="Arial"/>
        <family val="2"/>
      </rPr>
      <t>Wage reform... limiting the wage bill to 6 percent of GDP</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freezing new hiring</t>
    </r>
    <r>
      <rPr>
        <sz val="10"/>
        <color theme="1"/>
        <rFont val="Arial"/>
        <family val="2"/>
      </rPr>
      <t xml:space="preserve"> </t>
    </r>
    <r>
      <rPr>
        <b/>
        <sz val="10"/>
        <color theme="1"/>
        <rFont val="Arial"/>
        <family val="2"/>
      </rPr>
      <t>except</t>
    </r>
    <r>
      <rPr>
        <sz val="10"/>
        <color theme="1"/>
        <rFont val="Arial"/>
        <family val="2"/>
      </rPr>
      <t xml:space="preserve"> in education</t>
    </r>
  </si>
  <si>
    <r>
      <rPr>
        <i/>
        <sz val="10"/>
        <color theme="1"/>
        <rFont val="Arial"/>
        <family val="2"/>
      </rPr>
      <t>Government remains committed to returning the wage bill, over time, to not more than 6 percent of GDP</t>
    </r>
    <r>
      <rPr>
        <sz val="10"/>
        <color theme="1"/>
        <rFont val="Arial"/>
        <family val="2"/>
      </rPr>
      <t xml:space="preserve"> </t>
    </r>
    <r>
      <rPr>
        <b/>
        <sz val="10"/>
        <color theme="1"/>
        <rFont val="Arial"/>
        <family val="2"/>
      </rPr>
      <t>but</t>
    </r>
    <r>
      <rPr>
        <sz val="10"/>
        <color theme="1"/>
        <rFont val="Arial"/>
        <family val="2"/>
      </rPr>
      <t xml:space="preserve"> </t>
    </r>
    <r>
      <rPr>
        <i/>
        <sz val="10"/>
        <color theme="1"/>
        <rFont val="Arial"/>
        <family val="2"/>
      </rPr>
      <t>while ensuring fair salaries, particularly in priority areas</t>
    </r>
    <r>
      <rPr>
        <sz val="10"/>
        <color theme="1"/>
        <rFont val="Arial"/>
        <family val="2"/>
      </rPr>
      <t xml:space="preserve"> (inc. education)</t>
    </r>
  </si>
  <si>
    <r>
      <rPr>
        <i/>
        <sz val="10"/>
        <color theme="1"/>
        <rFont val="Arial"/>
        <family val="2"/>
      </rPr>
      <t>containing current spending</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 xml:space="preserve">continued rationalization of the wage bill </t>
    </r>
    <r>
      <rPr>
        <b/>
        <sz val="10"/>
        <color theme="1"/>
        <rFont val="Arial"/>
        <family val="2"/>
      </rPr>
      <t>but</t>
    </r>
    <r>
      <rPr>
        <sz val="10"/>
        <color theme="1"/>
        <rFont val="Arial"/>
        <family val="2"/>
      </rPr>
      <t xml:space="preserve"> 2021 budget includes hiring </t>
    </r>
    <r>
      <rPr>
        <i/>
        <sz val="10"/>
        <color theme="1"/>
        <rFont val="Arial"/>
        <family val="2"/>
      </rPr>
      <t>1000 additional health sector workers and to continue incentives for medical staff combatting COVID-19</t>
    </r>
  </si>
  <si>
    <r>
      <t xml:space="preserve">INCREASE 0.4 between 2016 and 2017
</t>
    </r>
    <r>
      <rPr>
        <b/>
        <sz val="10"/>
        <color theme="1"/>
        <rFont val="Arial"/>
        <family val="2"/>
      </rPr>
      <t>To 11.8</t>
    </r>
    <r>
      <rPr>
        <sz val="10"/>
        <color theme="1"/>
        <rFont val="Arial"/>
        <family val="2"/>
      </rPr>
      <t xml:space="preserve"> (79% of recommended minimum)</t>
    </r>
  </si>
  <si>
    <r>
      <t xml:space="preserve">CUT 0.5 between FY15 and FY20 - </t>
    </r>
    <r>
      <rPr>
        <b/>
        <sz val="10"/>
        <color theme="1"/>
        <rFont val="Arial"/>
        <family val="2"/>
      </rPr>
      <t>to 5.3</t>
    </r>
  </si>
  <si>
    <r>
      <t>NET CUT of 0.7 in 3 years -</t>
    </r>
    <r>
      <rPr>
        <b/>
        <sz val="10"/>
        <color theme="1"/>
        <rFont val="Arial"/>
        <family val="2"/>
      </rPr>
      <t xml:space="preserve"> to 5.3</t>
    </r>
    <r>
      <rPr>
        <sz val="10"/>
        <color theme="1"/>
        <rFont val="Arial"/>
        <family val="2"/>
      </rPr>
      <t xml:space="preserve"> - then FREEZE for 1 year</t>
    </r>
  </si>
  <si>
    <r>
      <rPr>
        <b/>
        <sz val="10"/>
        <color theme="1"/>
        <rFont val="Arial"/>
        <family val="2"/>
      </rPr>
      <t>Jan</t>
    </r>
    <r>
      <rPr>
        <sz val="10"/>
        <color theme="1"/>
        <rFont val="Arial"/>
        <family val="2"/>
      </rPr>
      <t xml:space="preserve">: NET CUT of 0.5 in 3 years - </t>
    </r>
    <r>
      <rPr>
        <b/>
        <sz val="10"/>
        <color theme="1"/>
        <rFont val="Arial"/>
        <family val="2"/>
      </rPr>
      <t>to 5.3</t>
    </r>
    <r>
      <rPr>
        <sz val="10"/>
        <color theme="1"/>
        <rFont val="Arial"/>
        <family val="2"/>
      </rPr>
      <t xml:space="preserve"> - then FREEZE for 1 year
</t>
    </r>
    <r>
      <rPr>
        <b/>
        <sz val="10"/>
        <color theme="1"/>
        <rFont val="Arial"/>
        <family val="2"/>
      </rPr>
      <t>July</t>
    </r>
    <r>
      <rPr>
        <sz val="10"/>
        <color theme="1"/>
        <rFont val="Arial"/>
        <family val="2"/>
      </rPr>
      <t xml:space="preserve">: NET CUT of 0.2 - </t>
    </r>
    <r>
      <rPr>
        <b/>
        <sz val="10"/>
        <color theme="1"/>
        <rFont val="Arial"/>
        <family val="2"/>
      </rPr>
      <t>to 5.2</t>
    </r>
    <r>
      <rPr>
        <sz val="10"/>
        <color theme="1"/>
        <rFont val="Arial"/>
        <family val="2"/>
      </rPr>
      <t xml:space="preserve"> - then FREEZE for 1 year</t>
    </r>
  </si>
  <si>
    <r>
      <t xml:space="preserve">NET INCREASE of 0.1 in 2 years - </t>
    </r>
    <r>
      <rPr>
        <b/>
        <sz val="10"/>
        <color theme="1"/>
        <rFont val="Arial"/>
        <family val="2"/>
      </rPr>
      <t>to 5.3</t>
    </r>
    <r>
      <rPr>
        <sz val="10"/>
        <color theme="1"/>
        <rFont val="Arial"/>
        <family val="2"/>
      </rPr>
      <t xml:space="preserve"> - then FREEZE for 2 years</t>
    </r>
  </si>
  <si>
    <r>
      <rPr>
        <i/>
        <sz val="10"/>
        <color theme="1"/>
        <rFont val="Arial"/>
        <family val="2"/>
      </rPr>
      <t>Current expenditure is to be contained through a freeze on hiring and nominal wage</t>
    </r>
    <r>
      <rPr>
        <sz val="10"/>
        <color theme="1"/>
        <rFont val="Arial"/>
        <family val="2"/>
      </rPr>
      <t xml:space="preserve">
</t>
    </r>
  </si>
  <si>
    <r>
      <rPr>
        <b/>
        <sz val="10"/>
        <color theme="1"/>
        <rFont val="Arial"/>
        <family val="2"/>
      </rPr>
      <t>July</t>
    </r>
    <r>
      <rPr>
        <sz val="10"/>
        <color theme="1"/>
        <rFont val="Arial"/>
        <family val="2"/>
      </rPr>
      <t xml:space="preserve">: </t>
    </r>
    <r>
      <rPr>
        <i/>
        <sz val="10"/>
        <color theme="1"/>
        <rFont val="Arial"/>
        <family val="2"/>
      </rPr>
      <t>Current expenditure would continue to be contained through efforts to reduce non-priority spending</t>
    </r>
  </si>
  <si>
    <r>
      <t xml:space="preserve">INCREASE 0.4 between 2016 and 2018
</t>
    </r>
    <r>
      <rPr>
        <b/>
        <sz val="10"/>
        <color theme="1"/>
        <rFont val="Arial"/>
        <family val="2"/>
      </rPr>
      <t>To 11.4</t>
    </r>
    <r>
      <rPr>
        <sz val="10"/>
        <color theme="1"/>
        <rFont val="Arial"/>
        <family val="2"/>
      </rPr>
      <t xml:space="preserve"> (76% of recommended minimum)
</t>
    </r>
  </si>
  <si>
    <r>
      <t xml:space="preserve">CUT of 0.1 between FY16 and FY24 - </t>
    </r>
    <r>
      <rPr>
        <b/>
        <sz val="10"/>
        <color theme="1"/>
        <rFont val="Arial"/>
        <family val="2"/>
      </rPr>
      <t>to 3.6</t>
    </r>
  </si>
  <si>
    <r>
      <t xml:space="preserve">CUT by 0.3 in 1 year - </t>
    </r>
    <r>
      <rPr>
        <b/>
        <sz val="10"/>
        <color theme="1"/>
        <rFont val="Arial"/>
        <family val="2"/>
      </rPr>
      <t>to 3.5</t>
    </r>
  </si>
  <si>
    <r>
      <t xml:space="preserve">NET FREEZE over 2 years - </t>
    </r>
    <r>
      <rPr>
        <b/>
        <sz val="10"/>
        <color theme="1"/>
        <rFont val="Arial"/>
        <family val="2"/>
      </rPr>
      <t>at 3.9</t>
    </r>
  </si>
  <si>
    <r>
      <t xml:space="preserve">NET FREEZE over 5 years - </t>
    </r>
    <r>
      <rPr>
        <b/>
        <sz val="10"/>
        <color theme="1"/>
        <rFont val="Arial"/>
        <family val="2"/>
      </rPr>
      <t>at 3.6</t>
    </r>
  </si>
  <si>
    <r>
      <rPr>
        <b/>
        <sz val="10"/>
        <color theme="1"/>
        <rFont val="Arial"/>
        <family val="2"/>
      </rPr>
      <t>Despite</t>
    </r>
    <r>
      <rPr>
        <sz val="10"/>
        <color theme="1"/>
        <rFont val="Arial"/>
        <family val="2"/>
      </rPr>
      <t xml:space="preserve"> </t>
    </r>
    <r>
      <rPr>
        <i/>
        <sz val="10"/>
        <color theme="1"/>
        <rFont val="Arial"/>
        <family val="2"/>
      </rPr>
      <t>Uganda’s health system does not have adequate resources to face this health emergency. There are less than 7 health professionals per 10,000 citizens... The [COVID response] plan includes measures such as the urgent recruitment of additional health personnel</t>
    </r>
  </si>
  <si>
    <r>
      <t xml:space="preserve">INCREASE 0.4 between 2016 and 2018
</t>
    </r>
    <r>
      <rPr>
        <b/>
        <sz val="10"/>
        <color theme="1"/>
        <rFont val="Arial"/>
        <family val="2"/>
      </rPr>
      <t>To 14.3</t>
    </r>
    <r>
      <rPr>
        <sz val="10"/>
        <color theme="1"/>
        <rFont val="Arial"/>
        <family val="2"/>
      </rPr>
      <t xml:space="preserve"> (95% of recommended minimum)</t>
    </r>
  </si>
  <si>
    <r>
      <t xml:space="preserve">UNKNOWN TREND - but </t>
    </r>
    <r>
      <rPr>
        <b/>
        <sz val="10"/>
        <color theme="1"/>
        <rFont val="Arial"/>
        <family val="2"/>
      </rPr>
      <t>to 8.9</t>
    </r>
  </si>
  <si>
    <r>
      <t xml:space="preserve">CUT by 0.1 in 1 year - </t>
    </r>
    <r>
      <rPr>
        <b/>
        <sz val="10"/>
        <color theme="1"/>
        <rFont val="Arial"/>
        <family val="2"/>
      </rPr>
      <t>to 9.3</t>
    </r>
  </si>
  <si>
    <r>
      <t xml:space="preserve">CUT by 0.2 in 1 year - </t>
    </r>
    <r>
      <rPr>
        <b/>
        <sz val="10"/>
        <color theme="1"/>
        <rFont val="Arial"/>
        <family val="2"/>
      </rPr>
      <t>to 8.9</t>
    </r>
  </si>
  <si>
    <r>
      <t xml:space="preserve">FREEZE for 2 years - </t>
    </r>
    <r>
      <rPr>
        <b/>
        <sz val="10"/>
        <color theme="1"/>
        <rFont val="Arial"/>
        <family val="2"/>
      </rPr>
      <t>at 8.9</t>
    </r>
  </si>
  <si>
    <r>
      <t xml:space="preserve">reduce the public sector wage bill </t>
    </r>
    <r>
      <rPr>
        <b/>
        <sz val="10"/>
        <color theme="1"/>
        <rFont val="Arial"/>
        <family val="2"/>
      </rPr>
      <t>and</t>
    </r>
    <r>
      <rPr>
        <sz val="10"/>
        <color theme="1"/>
        <rFont val="Arial"/>
        <family val="2"/>
      </rPr>
      <t xml:space="preserve"> </t>
    </r>
    <r>
      <rPr>
        <i/>
        <sz val="10"/>
        <color theme="1"/>
        <rFont val="Arial"/>
        <family val="2"/>
      </rPr>
      <t>rationalize the large public sector headcount</t>
    </r>
  </si>
  <si>
    <r>
      <t xml:space="preserve">The large wage bill should be rationalized by trimming headcount at a faster rate </t>
    </r>
    <r>
      <rPr>
        <b/>
        <sz val="10"/>
        <color theme="1"/>
        <rFont val="Arial"/>
        <family val="2"/>
      </rPr>
      <t>BUT</t>
    </r>
    <r>
      <rPr>
        <sz val="10"/>
        <color theme="1"/>
        <rFont val="Arial"/>
        <family val="2"/>
      </rPr>
      <t xml:space="preserve"> also</t>
    </r>
    <r>
      <rPr>
        <i/>
        <sz val="10"/>
        <color theme="1"/>
        <rFont val="Arial"/>
        <family val="2"/>
      </rPr>
      <t xml:space="preserve"> [Civil service] wage increases are needed to attract and retain talent</t>
    </r>
  </si>
  <si>
    <r>
      <t xml:space="preserve">INCREASE 2.8 between 2016 and 2018
</t>
    </r>
    <r>
      <rPr>
        <b/>
        <sz val="10"/>
        <color theme="1"/>
        <rFont val="Arial"/>
        <family val="2"/>
      </rPr>
      <t>To 15.8</t>
    </r>
    <r>
      <rPr>
        <sz val="10"/>
        <color theme="1"/>
        <rFont val="Arial"/>
        <family val="2"/>
      </rPr>
      <t xml:space="preserve"> (above recommended minimum)</t>
    </r>
  </si>
  <si>
    <r>
      <t xml:space="preserve">CUT of 1.0 between FY16 and FY24 - </t>
    </r>
    <r>
      <rPr>
        <b/>
        <sz val="10"/>
        <color theme="1"/>
        <rFont val="Arial"/>
        <family val="2"/>
      </rPr>
      <t>to 7.7</t>
    </r>
  </si>
  <si>
    <r>
      <t xml:space="preserve">CUT by 1.0 over 6 years - </t>
    </r>
    <r>
      <rPr>
        <b/>
        <sz val="10"/>
        <color theme="1"/>
        <rFont val="Arial"/>
        <family val="2"/>
      </rPr>
      <t xml:space="preserve">to 7.7 </t>
    </r>
    <r>
      <rPr>
        <sz val="10"/>
        <color theme="1"/>
        <rFont val="Arial"/>
        <family val="2"/>
      </rPr>
      <t>(adjustment scenario)</t>
    </r>
  </si>
  <si>
    <r>
      <t xml:space="preserve">CUT by 0.1 in 4 years - </t>
    </r>
    <r>
      <rPr>
        <b/>
        <sz val="10"/>
        <color theme="1"/>
        <rFont val="Arial"/>
        <family val="2"/>
      </rPr>
      <t xml:space="preserve">to 7.7 </t>
    </r>
    <r>
      <rPr>
        <sz val="10"/>
        <color theme="1"/>
        <rFont val="Arial"/>
        <family val="2"/>
      </rPr>
      <t>- then FREEZE for 2 years (adjustment scenario)</t>
    </r>
  </si>
  <si>
    <r>
      <rPr>
        <i/>
        <sz val="10"/>
        <color theme="1"/>
        <rFont val="Arial"/>
        <family val="2"/>
      </rPr>
      <t>Efforts will also be undertaken to control the wage bill by limiting recruitment to critical areas</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directors emphasized the importance of containing recurrent spending.</t>
    </r>
  </si>
  <si>
    <r>
      <t xml:space="preserve">advises </t>
    </r>
    <r>
      <rPr>
        <i/>
        <sz val="10"/>
        <color theme="1"/>
        <rFont val="Arial"/>
        <family val="2"/>
      </rPr>
      <t>containing the wage bill</t>
    </r>
    <r>
      <rPr>
        <sz val="10"/>
        <color theme="1"/>
        <rFont val="Arial"/>
        <family val="2"/>
      </rPr>
      <t xml:space="preserve"> and </t>
    </r>
    <r>
      <rPr>
        <i/>
        <sz val="10"/>
        <color theme="1"/>
        <rFont val="Arial"/>
        <family val="2"/>
      </rPr>
      <t>reduce public sector wage bill by restricting new hires to priority sectors</t>
    </r>
    <r>
      <rPr>
        <sz val="10"/>
        <color theme="1"/>
        <rFont val="Arial"/>
        <family val="2"/>
      </rPr>
      <t xml:space="preserve"> </t>
    </r>
    <r>
      <rPr>
        <b/>
        <sz val="10"/>
        <color theme="1"/>
        <rFont val="Arial"/>
        <family val="2"/>
      </rPr>
      <t>BUT ALSO</t>
    </r>
    <r>
      <rPr>
        <sz val="10"/>
        <color theme="1"/>
        <rFont val="Arial"/>
        <family val="2"/>
      </rPr>
      <t xml:space="preserve"> </t>
    </r>
    <r>
      <rPr>
        <i/>
        <sz val="10"/>
        <color theme="1"/>
        <rFont val="Arial"/>
        <family val="2"/>
      </rPr>
      <t>Restricting new recruitments to essential personnel (health, education and police)</t>
    </r>
  </si>
  <si>
    <r>
      <t xml:space="preserve">DECREASE 3.9 between 2016 and 2018
</t>
    </r>
    <r>
      <rPr>
        <b/>
        <sz val="10"/>
        <color theme="1"/>
        <rFont val="Arial"/>
        <family val="2"/>
      </rPr>
      <t xml:space="preserve">To 11.7 </t>
    </r>
    <r>
      <rPr>
        <sz val="10"/>
        <color theme="1"/>
        <rFont val="Arial"/>
        <family val="2"/>
      </rPr>
      <t xml:space="preserve">(78% of recommended minimum)
</t>
    </r>
  </si>
  <si>
    <r>
      <t xml:space="preserve">CUT of 11.1 between FY15 and FY23 - </t>
    </r>
    <r>
      <rPr>
        <b/>
        <sz val="10"/>
        <color theme="1"/>
        <rFont val="Arial"/>
        <family val="2"/>
      </rPr>
      <t>to 4.9</t>
    </r>
  </si>
  <si>
    <r>
      <t xml:space="preserve">CUT by 1.7 in 6 years - </t>
    </r>
    <r>
      <rPr>
        <b/>
        <sz val="10"/>
        <color theme="1"/>
        <rFont val="Arial"/>
        <family val="2"/>
      </rPr>
      <t>to 16.5</t>
    </r>
  </si>
  <si>
    <r>
      <t xml:space="preserve">CUT by 3.6 in 6 years - </t>
    </r>
    <r>
      <rPr>
        <b/>
        <sz val="10"/>
        <color theme="1"/>
        <rFont val="Arial"/>
        <family val="2"/>
      </rPr>
      <t>to 13.5</t>
    </r>
  </si>
  <si>
    <r>
      <t xml:space="preserve">NET FREEZE over 4 years - </t>
    </r>
    <r>
      <rPr>
        <b/>
        <sz val="10"/>
        <color theme="1"/>
        <rFont val="Arial"/>
        <family val="2"/>
      </rPr>
      <t>at 4.9</t>
    </r>
  </si>
  <si>
    <r>
      <rPr>
        <i/>
        <sz val="10"/>
        <color theme="1"/>
        <rFont val="Arial"/>
        <family val="2"/>
      </rPr>
      <t>the top priority is lowering the size of the wage bill</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employment costs in Zimbabwe undermine fiscal sustainability</t>
    </r>
  </si>
  <si>
    <r>
      <rPr>
        <i/>
        <sz val="10"/>
        <color theme="1"/>
        <rFont val="Arial"/>
        <family val="2"/>
      </rPr>
      <t>fiscal consolidation must encompass ambitious action on wages</t>
    </r>
    <r>
      <rPr>
        <sz val="10"/>
        <color theme="1"/>
        <rFont val="Arial"/>
        <family val="2"/>
      </rPr>
      <t xml:space="preserve"> </t>
    </r>
    <r>
      <rPr>
        <b/>
        <sz val="10"/>
        <color theme="1"/>
        <rFont val="Arial"/>
        <family val="2"/>
      </rPr>
      <t>and</t>
    </r>
    <r>
      <rPr>
        <sz val="10"/>
        <color theme="1"/>
        <rFont val="Arial"/>
        <family val="2"/>
      </rPr>
      <t xml:space="preserve"> </t>
    </r>
    <r>
      <rPr>
        <i/>
        <sz val="10"/>
        <color theme="1"/>
        <rFont val="Arial"/>
        <family val="2"/>
      </rPr>
      <t>Public sector employment costs are at the heart of the current economic difficulties</t>
    </r>
  </si>
  <si>
    <r>
      <rPr>
        <b/>
        <sz val="10"/>
        <color theme="1"/>
        <rFont val="Arial"/>
        <family val="2"/>
      </rPr>
      <t>But</t>
    </r>
    <r>
      <rPr>
        <sz val="10"/>
        <color theme="1"/>
        <rFont val="Arial"/>
        <family val="2"/>
      </rPr>
      <t xml:space="preserve"> notes reduction in PSWB due to </t>
    </r>
    <r>
      <rPr>
        <i/>
        <sz val="10"/>
        <color theme="1"/>
        <rFont val="Arial"/>
        <family val="2"/>
      </rPr>
      <t>high inflation [that] has eroded public sector real compensation by more than 80 percent</t>
    </r>
    <r>
      <rPr>
        <sz val="10"/>
        <color theme="1"/>
        <rFont val="Arial"/>
        <family val="2"/>
      </rPr>
      <t xml:space="preserve"> </t>
    </r>
    <r>
      <rPr>
        <b/>
        <sz val="10"/>
        <color theme="1"/>
        <rFont val="Arial"/>
        <family val="2"/>
      </rPr>
      <t>and advises</t>
    </r>
    <r>
      <rPr>
        <sz val="10"/>
        <color theme="1"/>
        <rFont val="Arial"/>
        <family val="2"/>
      </rPr>
      <t xml:space="preserve"> </t>
    </r>
    <r>
      <rPr>
        <i/>
        <sz val="10"/>
        <color theme="1"/>
        <rFont val="Arial"/>
        <family val="2"/>
      </rPr>
      <t>upward nominal salary adjustment in 2020</t>
    </r>
  </si>
  <si>
    <t>World Bank data on PSWB as a % of GDP from 2000 to 2018 - raw data</t>
  </si>
  <si>
    <t>https://actionaid.org/publications/2021/public-versus-austerity-why-public-sector-wage-bill-constraints-must-end</t>
  </si>
  <si>
    <t>data and analysis, see more details in Methodology Notes on ActionAids webpage:</t>
  </si>
  <si>
    <t xml:space="preserve"> World Bank data on PSWB as a % of GDP from 2000 to 2018</t>
  </si>
  <si>
    <t>For questions contact: david.archer@actionaid.org and roos.saalbrink@actionaid.org noting in the subject ‘IMF Public Sector Wage Bill research Oct 2021 – query’</t>
  </si>
  <si>
    <t>Average annual teacher salary and nurse salary (2019)</t>
  </si>
  <si>
    <t>Relating lost revenues due to public sector wage bill cuts to public sector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</si>
</sst>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409]#,##0"/>
    <numFmt numFmtId="167" formatCode="[$$-409]#,##0.0"/>
    <numFmt numFmtId="168" formatCode="#,##0.0"/>
  </numFmts>
  <fonts count="36" x14ac:knownFonts="1">
    <font>
      <sz val="10"/>
      <color rgb="FF000000"/>
      <name val="Arial"/>
    </font>
    <font>
      <sz val="11"/>
      <color rgb="FFFFFFFF"/>
      <name val="Arial"/>
    </font>
    <font>
      <b/>
      <sz val="11"/>
      <color rgb="FFFFFFFF"/>
      <name val="Arial"/>
    </font>
    <font>
      <b/>
      <sz val="14"/>
      <color rgb="FFFFFFFF"/>
      <name val="Arial"/>
    </font>
    <font>
      <sz val="10"/>
      <color theme="1"/>
      <name val="Arial"/>
    </font>
    <font>
      <sz val="9"/>
      <color theme="1"/>
      <name val="Arial"/>
    </font>
    <font>
      <sz val="10"/>
      <name val="Arial"/>
    </font>
    <font>
      <i/>
      <sz val="9"/>
      <color theme="1"/>
      <name val="Arial"/>
    </font>
    <font>
      <sz val="8"/>
      <color rgb="FF000000"/>
      <name val="Arial"/>
    </font>
    <font>
      <b/>
      <sz val="11"/>
      <color rgb="FFFF9900"/>
      <name val="Arial"/>
    </font>
    <font>
      <i/>
      <sz val="10"/>
      <color theme="1"/>
      <name val="Arial"/>
    </font>
    <font>
      <sz val="10"/>
      <color rgb="FF00FF00"/>
      <name val="Arial"/>
    </font>
    <font>
      <b/>
      <sz val="11"/>
      <color rgb="FFFF0000"/>
      <name val="Arial"/>
    </font>
    <font>
      <sz val="10"/>
      <color rgb="FFFF0000"/>
      <name val="Arial"/>
    </font>
    <font>
      <i/>
      <sz val="9"/>
      <color rgb="FFFFFFFF"/>
      <name val="Arial"/>
    </font>
    <font>
      <b/>
      <sz val="10"/>
      <color rgb="FF00FF00"/>
      <name val="Arial"/>
    </font>
    <font>
      <b/>
      <sz val="10"/>
      <color rgb="FF000000"/>
      <name val="Arial"/>
      <family val="2"/>
    </font>
    <font>
      <b/>
      <sz val="11"/>
      <name val="Arial"/>
      <family val="2"/>
    </font>
    <font>
      <sz val="10"/>
      <color rgb="FF000000"/>
      <name val="Arial"/>
      <family val="2"/>
    </font>
    <font>
      <sz val="10"/>
      <color theme="1"/>
      <name val="Arial"/>
      <family val="2"/>
    </font>
    <font>
      <sz val="11"/>
      <name val="Arial"/>
      <family val="2"/>
    </font>
    <font>
      <sz val="10"/>
      <color rgb="FFFF0000"/>
      <name val="Arial"/>
      <family val="2"/>
    </font>
    <font>
      <b/>
      <sz val="14"/>
      <color rgb="FF000000"/>
      <name val="Arial"/>
      <family val="2"/>
    </font>
    <font>
      <sz val="10"/>
      <name val="Arial"/>
      <family val="2"/>
    </font>
    <font>
      <b/>
      <sz val="12"/>
      <color rgb="FF000000"/>
      <name val="Arial"/>
      <family val="2"/>
    </font>
    <font>
      <sz val="8"/>
      <name val="Arial"/>
      <family val="2"/>
    </font>
    <font>
      <sz val="11"/>
      <color rgb="FFFFFFFF"/>
      <name val="Arial"/>
      <family val="2"/>
    </font>
    <font>
      <b/>
      <sz val="10"/>
      <color theme="1"/>
      <name val="Arial"/>
      <family val="2"/>
    </font>
    <font>
      <u/>
      <sz val="10"/>
      <color theme="10"/>
      <name val="Arial"/>
      <family val="2"/>
    </font>
    <font>
      <sz val="9"/>
      <color theme="1"/>
      <name val="Arial"/>
      <family val="2"/>
    </font>
    <font>
      <i/>
      <sz val="10"/>
      <color theme="1"/>
      <name val="Arial"/>
      <family val="2"/>
    </font>
    <font>
      <i/>
      <u/>
      <sz val="10"/>
      <color theme="1"/>
      <name val="Arial"/>
      <family val="2"/>
    </font>
    <font>
      <u/>
      <sz val="10"/>
      <color theme="1"/>
      <name val="Arial"/>
      <family val="2"/>
    </font>
    <font>
      <sz val="10"/>
      <color rgb="FF666666"/>
      <name val="Arial"/>
      <family val="2"/>
    </font>
    <font>
      <b/>
      <i/>
      <sz val="10"/>
      <color rgb="FF000000"/>
      <name val="Arial"/>
      <family val="2"/>
    </font>
    <font>
      <sz val="10"/>
      <color rgb="FF333333"/>
      <name val="Arial"/>
      <family val="2"/>
    </font>
  </fonts>
  <fills count="10">
    <fill>
      <patternFill patternType="none"/>
    </fill>
    <fill>
      <patternFill patternType="gray125"/>
    </fill>
    <fill>
      <patternFill patternType="solid">
        <fgColor rgb="FF000000"/>
        <bgColor rgb="FF000000"/>
      </patternFill>
    </fill>
    <fill>
      <patternFill patternType="solid">
        <fgColor rgb="FFFF0000"/>
        <bgColor rgb="FFFF0000"/>
      </patternFill>
    </fill>
    <fill>
      <patternFill patternType="solid">
        <fgColor rgb="FF00FF00"/>
        <bgColor rgb="FF00FF00"/>
      </patternFill>
    </fill>
    <fill>
      <patternFill patternType="solid">
        <fgColor rgb="FFFF9900"/>
        <bgColor rgb="FFFF9900"/>
      </patternFill>
    </fill>
    <fill>
      <patternFill patternType="solid">
        <fgColor rgb="FFFFFF00"/>
        <bgColor rgb="FFFFFF00"/>
      </patternFill>
    </fill>
    <fill>
      <patternFill patternType="solid">
        <fgColor rgb="FFF3F3F3"/>
        <bgColor rgb="FFF3F3F3"/>
      </patternFill>
    </fill>
    <fill>
      <patternFill patternType="solid">
        <fgColor rgb="FFFFFF00"/>
        <bgColor indexed="64"/>
      </patternFill>
    </fill>
    <fill>
      <patternFill patternType="solid">
        <fgColor theme="9" tint="0.39997558519241921"/>
        <bgColor indexed="64"/>
      </patternFill>
    </fill>
  </fills>
  <borders count="19">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50">
    <xf numFmtId="0" fontId="0" fillId="0" borderId="0" xfId="0" applyFont="1" applyAlignment="1"/>
    <xf numFmtId="0" fontId="2" fillId="2" borderId="0" xfId="0" applyFont="1" applyFill="1" applyAlignment="1">
      <alignment wrapText="1"/>
    </xf>
    <xf numFmtId="0" fontId="8" fillId="0" borderId="0" xfId="0" applyFont="1" applyAlignment="1">
      <alignment horizontal="left"/>
    </xf>
    <xf numFmtId="0" fontId="4" fillId="0" borderId="0" xfId="0" applyFont="1" applyAlignment="1">
      <alignment wrapText="1"/>
    </xf>
    <xf numFmtId="0" fontId="1" fillId="2" borderId="0" xfId="0" applyFont="1" applyFill="1" applyAlignment="1">
      <alignment wrapText="1"/>
    </xf>
    <xf numFmtId="0" fontId="2" fillId="2" borderId="0" xfId="0" applyFont="1" applyFill="1" applyAlignment="1">
      <alignment wrapText="1"/>
    </xf>
    <xf numFmtId="0" fontId="0" fillId="0" borderId="0" xfId="0" applyFont="1" applyAlignment="1"/>
    <xf numFmtId="0" fontId="18" fillId="0" borderId="0" xfId="0" applyFont="1" applyAlignment="1"/>
    <xf numFmtId="167" fontId="0" fillId="0" borderId="0" xfId="0" applyNumberFormat="1" applyFont="1" applyAlignment="1"/>
    <xf numFmtId="168" fontId="4" fillId="0" borderId="0" xfId="0" applyNumberFormat="1" applyFont="1" applyAlignment="1"/>
    <xf numFmtId="0" fontId="0" fillId="0" borderId="0" xfId="0" applyFont="1" applyAlignment="1"/>
    <xf numFmtId="0" fontId="5" fillId="0" borderId="0" xfId="0" applyFont="1" applyAlignment="1">
      <alignment wrapText="1"/>
    </xf>
    <xf numFmtId="0" fontId="16" fillId="0" borderId="4" xfId="0" applyFont="1" applyBorder="1" applyAlignment="1"/>
    <xf numFmtId="0" fontId="0" fillId="0" borderId="4" xfId="0" applyFont="1" applyBorder="1" applyAlignment="1"/>
    <xf numFmtId="0" fontId="18" fillId="0" borderId="4" xfId="0" applyFont="1" applyBorder="1" applyAlignment="1"/>
    <xf numFmtId="0" fontId="20" fillId="0" borderId="4" xfId="0" applyFont="1" applyFill="1" applyBorder="1" applyAlignment="1"/>
    <xf numFmtId="3" fontId="0" fillId="0" borderId="4" xfId="0" applyNumberFormat="1" applyFont="1" applyBorder="1" applyAlignment="1"/>
    <xf numFmtId="0" fontId="20" fillId="0" borderId="4" xfId="0" applyFont="1" applyFill="1" applyBorder="1" applyAlignment="1">
      <alignment wrapText="1"/>
    </xf>
    <xf numFmtId="0" fontId="23" fillId="0" borderId="4" xfId="0" applyFont="1" applyFill="1" applyBorder="1" applyAlignment="1"/>
    <xf numFmtId="167" fontId="18" fillId="0" borderId="4" xfId="0" applyNumberFormat="1" applyFont="1" applyBorder="1" applyAlignment="1"/>
    <xf numFmtId="3" fontId="18" fillId="0" borderId="4" xfId="0" applyNumberFormat="1" applyFont="1" applyBorder="1" applyAlignment="1"/>
    <xf numFmtId="166" fontId="18" fillId="0" borderId="4" xfId="0" applyNumberFormat="1" applyFont="1" applyBorder="1" applyAlignment="1"/>
    <xf numFmtId="0" fontId="23" fillId="0" borderId="4" xfId="0" applyFont="1" applyFill="1" applyBorder="1" applyAlignment="1">
      <alignment wrapText="1"/>
    </xf>
    <xf numFmtId="0" fontId="16" fillId="0" borderId="4" xfId="0" applyFont="1" applyBorder="1" applyAlignment="1">
      <alignment vertical="top"/>
    </xf>
    <xf numFmtId="0" fontId="18" fillId="0" borderId="4" xfId="0" applyFont="1" applyBorder="1" applyAlignment="1">
      <alignment vertical="top"/>
    </xf>
    <xf numFmtId="0" fontId="18" fillId="0" borderId="4" xfId="0" applyFont="1" applyBorder="1" applyAlignment="1">
      <alignment vertical="top" wrapText="1"/>
    </xf>
    <xf numFmtId="0" fontId="0" fillId="0" borderId="0" xfId="0" applyFont="1" applyAlignment="1">
      <alignment vertical="top"/>
    </xf>
    <xf numFmtId="0" fontId="18" fillId="0" borderId="4" xfId="0" applyFont="1" applyBorder="1" applyAlignment="1">
      <alignment horizontal="right"/>
    </xf>
    <xf numFmtId="0" fontId="18" fillId="0" borderId="4" xfId="0" applyFont="1" applyBorder="1" applyAlignment="1">
      <alignment horizontal="right" vertical="top" wrapText="1"/>
    </xf>
    <xf numFmtId="0" fontId="0" fillId="0" borderId="0" xfId="0" applyFont="1" applyAlignment="1">
      <alignment horizontal="right"/>
    </xf>
    <xf numFmtId="0" fontId="16" fillId="0" borderId="4" xfId="0" applyFont="1" applyBorder="1" applyAlignment="1">
      <alignment vertical="top" wrapText="1"/>
    </xf>
    <xf numFmtId="0" fontId="16" fillId="0" borderId="4" xfId="0" applyFont="1" applyBorder="1" applyAlignment="1">
      <alignment horizontal="center" vertical="top" wrapText="1"/>
    </xf>
    <xf numFmtId="0" fontId="16" fillId="0" borderId="4" xfId="0" applyFont="1" applyBorder="1" applyAlignment="1">
      <alignment horizontal="right" vertical="top" wrapText="1"/>
    </xf>
    <xf numFmtId="0" fontId="0" fillId="0" borderId="0" xfId="0" applyFont="1" applyAlignment="1">
      <alignment horizontal="left"/>
    </xf>
    <xf numFmtId="9" fontId="18" fillId="0" borderId="0" xfId="0" applyNumberFormat="1" applyFont="1" applyAlignment="1">
      <alignment horizontal="left"/>
    </xf>
    <xf numFmtId="0" fontId="16" fillId="0" borderId="4" xfId="0" applyFont="1" applyBorder="1" applyAlignment="1">
      <alignment horizontal="left"/>
    </xf>
    <xf numFmtId="167" fontId="0" fillId="0" borderId="4" xfId="0" applyNumberFormat="1" applyFont="1" applyBorder="1" applyAlignment="1">
      <alignment horizontal="left"/>
    </xf>
    <xf numFmtId="0" fontId="0" fillId="0" borderId="4" xfId="0" applyFont="1" applyBorder="1" applyAlignment="1">
      <alignment horizontal="left"/>
    </xf>
    <xf numFmtId="0" fontId="16" fillId="0" borderId="4" xfId="0" applyFont="1" applyBorder="1" applyAlignment="1">
      <alignment horizontal="left" vertical="top"/>
    </xf>
    <xf numFmtId="167" fontId="16" fillId="0" borderId="4" xfId="0" applyNumberFormat="1" applyFont="1" applyBorder="1" applyAlignment="1">
      <alignment horizontal="left" vertical="top" wrapText="1"/>
    </xf>
    <xf numFmtId="9" fontId="16" fillId="0" borderId="4" xfId="0" applyNumberFormat="1" applyFont="1" applyBorder="1" applyAlignment="1">
      <alignment horizontal="left" vertical="top"/>
    </xf>
    <xf numFmtId="9" fontId="16" fillId="0" borderId="4" xfId="0" applyNumberFormat="1" applyFont="1" applyBorder="1" applyAlignment="1">
      <alignment horizontal="left" vertical="top" wrapText="1"/>
    </xf>
    <xf numFmtId="0" fontId="20" fillId="0" borderId="4" xfId="0" applyFont="1" applyFill="1" applyBorder="1" applyAlignment="1">
      <alignment horizontal="left" vertical="top" wrapText="1"/>
    </xf>
    <xf numFmtId="3" fontId="20" fillId="0" borderId="4" xfId="0" applyNumberFormat="1" applyFont="1" applyFill="1" applyBorder="1" applyAlignment="1">
      <alignment horizontal="right" vertical="top" wrapText="1"/>
    </xf>
    <xf numFmtId="165" fontId="0" fillId="0" borderId="4" xfId="0" applyNumberFormat="1" applyFont="1" applyBorder="1" applyAlignment="1">
      <alignment horizontal="right" vertical="top"/>
    </xf>
    <xf numFmtId="168" fontId="4" fillId="0" borderId="4" xfId="0" applyNumberFormat="1" applyFont="1" applyBorder="1" applyAlignment="1">
      <alignment horizontal="right" vertical="top"/>
    </xf>
    <xf numFmtId="165" fontId="18" fillId="0" borderId="4" xfId="0" applyNumberFormat="1" applyFont="1" applyBorder="1" applyAlignment="1">
      <alignment horizontal="right" vertical="top"/>
    </xf>
    <xf numFmtId="168" fontId="21" fillId="0" borderId="4" xfId="0" applyNumberFormat="1" applyFont="1" applyBorder="1" applyAlignment="1">
      <alignment horizontal="right" vertical="top"/>
    </xf>
    <xf numFmtId="168" fontId="19" fillId="0" borderId="4" xfId="0" applyNumberFormat="1" applyFont="1" applyBorder="1" applyAlignment="1">
      <alignment horizontal="right" vertical="top"/>
    </xf>
    <xf numFmtId="168" fontId="21" fillId="7" borderId="4" xfId="0" applyNumberFormat="1" applyFont="1" applyFill="1" applyBorder="1" applyAlignment="1">
      <alignment horizontal="right" vertical="top"/>
    </xf>
    <xf numFmtId="0" fontId="0" fillId="0" borderId="4" xfId="0" applyFont="1" applyBorder="1" applyAlignment="1">
      <alignment horizontal="left" vertical="top"/>
    </xf>
    <xf numFmtId="3" fontId="0" fillId="0" borderId="4" xfId="0" applyNumberFormat="1" applyFont="1" applyBorder="1" applyAlignment="1">
      <alignment horizontal="right" vertical="top"/>
    </xf>
    <xf numFmtId="0" fontId="0" fillId="0" borderId="4" xfId="0" applyFont="1" applyBorder="1" applyAlignment="1">
      <alignment horizontal="right" vertical="top"/>
    </xf>
    <xf numFmtId="3" fontId="0" fillId="8" borderId="4" xfId="0" applyNumberFormat="1" applyFont="1" applyFill="1" applyBorder="1" applyAlignment="1">
      <alignment horizontal="right" vertical="top"/>
    </xf>
    <xf numFmtId="0" fontId="17" fillId="0" borderId="4" xfId="0" applyFont="1" applyFill="1" applyBorder="1" applyAlignment="1"/>
    <xf numFmtId="165" fontId="0" fillId="0" borderId="4" xfId="0" applyNumberFormat="1" applyFont="1" applyBorder="1" applyAlignment="1"/>
    <xf numFmtId="165" fontId="18" fillId="0" borderId="4" xfId="0" applyNumberFormat="1" applyFont="1" applyBorder="1" applyAlignment="1"/>
    <xf numFmtId="0" fontId="24" fillId="9" borderId="0" xfId="0" applyFont="1" applyFill="1" applyAlignment="1">
      <alignment vertical="top"/>
    </xf>
    <xf numFmtId="0" fontId="0" fillId="9" borderId="0" xfId="0" applyFont="1" applyFill="1" applyAlignment="1"/>
    <xf numFmtId="0" fontId="4" fillId="0" borderId="4" xfId="0" applyFont="1" applyBorder="1" applyAlignment="1">
      <alignment horizontal="center"/>
    </xf>
    <xf numFmtId="0" fontId="10" fillId="0" borderId="4" xfId="0" applyFont="1" applyBorder="1" applyAlignment="1">
      <alignment wrapText="1"/>
    </xf>
    <xf numFmtId="0" fontId="4" fillId="0" borderId="4" xfId="0" applyFont="1" applyBorder="1" applyAlignment="1"/>
    <xf numFmtId="0" fontId="4" fillId="0" borderId="4" xfId="0" applyFont="1" applyBorder="1" applyAlignment="1">
      <alignment wrapText="1"/>
    </xf>
    <xf numFmtId="0" fontId="7" fillId="0" borderId="4" xfId="0" applyFont="1" applyBorder="1" applyAlignment="1">
      <alignment horizontal="left" vertical="top" wrapText="1"/>
    </xf>
    <xf numFmtId="0" fontId="4" fillId="0" borderId="4" xfId="0" applyFont="1" applyBorder="1" applyAlignment="1">
      <alignment horizontal="right"/>
    </xf>
    <xf numFmtId="0" fontId="4" fillId="7" borderId="4" xfId="0" applyFont="1" applyFill="1" applyBorder="1" applyAlignment="1">
      <alignment horizontal="right"/>
    </xf>
    <xf numFmtId="0" fontId="11" fillId="0" borderId="4" xfId="0" applyFont="1" applyBorder="1" applyAlignment="1">
      <alignment horizontal="right"/>
    </xf>
    <xf numFmtId="0" fontId="4" fillId="0" borderId="4" xfId="0" applyFont="1" applyBorder="1" applyAlignment="1">
      <alignment horizontal="right" wrapText="1"/>
    </xf>
    <xf numFmtId="0" fontId="13" fillId="0" borderId="4" xfId="0" applyFont="1" applyBorder="1" applyAlignment="1">
      <alignment horizontal="right"/>
    </xf>
    <xf numFmtId="0" fontId="9" fillId="2" borderId="0" xfId="0" applyFont="1" applyFill="1" applyAlignment="1">
      <alignment vertical="top"/>
    </xf>
    <xf numFmtId="0" fontId="9" fillId="2" borderId="0" xfId="0" applyFont="1" applyFill="1" applyAlignment="1">
      <alignment vertical="top" wrapText="1"/>
    </xf>
    <xf numFmtId="0" fontId="12" fillId="2" borderId="0" xfId="0" applyFont="1" applyFill="1" applyAlignment="1">
      <alignment vertical="top" wrapText="1"/>
    </xf>
    <xf numFmtId="0" fontId="12" fillId="2" borderId="0" xfId="0" applyFont="1" applyFill="1" applyAlignment="1">
      <alignment vertical="top"/>
    </xf>
    <xf numFmtId="0" fontId="2" fillId="2" borderId="0" xfId="0" applyFont="1" applyFill="1" applyAlignment="1">
      <alignment vertical="top"/>
    </xf>
    <xf numFmtId="0" fontId="26" fillId="2" borderId="0" xfId="0" applyFont="1" applyFill="1" applyAlignment="1">
      <alignment wrapText="1"/>
    </xf>
    <xf numFmtId="0" fontId="27" fillId="0" borderId="4" xfId="0" applyFont="1" applyBorder="1" applyAlignment="1">
      <alignment vertical="top" wrapText="1"/>
    </xf>
    <xf numFmtId="0" fontId="24" fillId="9" borderId="0" xfId="0" applyFont="1" applyFill="1" applyAlignment="1"/>
    <xf numFmtId="0" fontId="1" fillId="2" borderId="0" xfId="0" applyFont="1" applyFill="1" applyAlignment="1">
      <alignment vertical="top" wrapText="1"/>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19" fillId="0" borderId="4" xfId="0" applyFont="1" applyBorder="1" applyAlignment="1">
      <alignment horizontal="left" vertical="top" wrapText="1"/>
    </xf>
    <xf numFmtId="0" fontId="19" fillId="0" borderId="4" xfId="0" applyFont="1" applyBorder="1" applyAlignment="1">
      <alignment vertical="top" wrapText="1"/>
    </xf>
    <xf numFmtId="0" fontId="23" fillId="0" borderId="4" xfId="0" applyFont="1" applyBorder="1" applyAlignment="1">
      <alignment vertical="top"/>
    </xf>
    <xf numFmtId="0" fontId="19" fillId="3" borderId="4" xfId="0" applyFont="1" applyFill="1" applyBorder="1" applyAlignment="1">
      <alignment horizontal="left" vertical="top" wrapText="1"/>
    </xf>
    <xf numFmtId="0" fontId="19" fillId="5" borderId="4" xfId="0" applyFont="1" applyFill="1" applyBorder="1" applyAlignment="1">
      <alignment horizontal="left" vertical="top" wrapText="1"/>
    </xf>
    <xf numFmtId="0" fontId="19" fillId="4" borderId="4" xfId="0" applyFont="1" applyFill="1" applyBorder="1" applyAlignment="1">
      <alignment horizontal="left" vertical="top" wrapText="1"/>
    </xf>
    <xf numFmtId="0" fontId="18" fillId="0" borderId="4" xfId="0" applyFont="1" applyBorder="1" applyAlignment="1">
      <alignment horizontal="left" vertical="top"/>
    </xf>
    <xf numFmtId="0" fontId="19" fillId="5" borderId="4" xfId="0" applyFont="1" applyFill="1" applyBorder="1" applyAlignment="1">
      <alignment horizontal="left" vertical="top"/>
    </xf>
    <xf numFmtId="0" fontId="16" fillId="0" borderId="4" xfId="0" applyFont="1" applyBorder="1" applyAlignment="1">
      <alignment horizontal="center" wrapText="1"/>
    </xf>
    <xf numFmtId="0" fontId="16" fillId="0" borderId="4" xfId="0" applyFont="1" applyBorder="1" applyAlignment="1">
      <alignment wrapText="1"/>
    </xf>
    <xf numFmtId="9" fontId="16" fillId="0" borderId="4" xfId="0" applyNumberFormat="1" applyFont="1" applyBorder="1" applyAlignment="1">
      <alignment wrapText="1"/>
    </xf>
    <xf numFmtId="3" fontId="0" fillId="8" borderId="4" xfId="0" applyNumberFormat="1" applyFont="1" applyFill="1" applyBorder="1" applyAlignment="1"/>
    <xf numFmtId="0" fontId="18" fillId="0" borderId="0" xfId="0" applyFont="1" applyBorder="1" applyAlignment="1"/>
    <xf numFmtId="0" fontId="18" fillId="0" borderId="0" xfId="0" applyFont="1" applyBorder="1" applyAlignment="1">
      <alignment horizontal="right"/>
    </xf>
    <xf numFmtId="0" fontId="16" fillId="0" borderId="0" xfId="0" applyFont="1" applyBorder="1" applyAlignment="1"/>
    <xf numFmtId="0" fontId="18" fillId="0" borderId="4" xfId="0" applyFont="1" applyBorder="1"/>
    <xf numFmtId="0" fontId="33" fillId="0" borderId="4" xfId="0" applyFont="1" applyBorder="1" applyAlignment="1">
      <alignment horizontal="left" vertical="top" textRotation="90"/>
    </xf>
    <xf numFmtId="0" fontId="16" fillId="0" borderId="4" xfId="0" applyFont="1" applyBorder="1" applyAlignment="1">
      <alignment horizontal="center"/>
    </xf>
    <xf numFmtId="0" fontId="34" fillId="0" borderId="4" xfId="0" applyFont="1" applyBorder="1" applyAlignment="1">
      <alignment horizontal="center" vertical="center"/>
    </xf>
    <xf numFmtId="164" fontId="35" fillId="0" borderId="4" xfId="0" applyNumberFormat="1" applyFont="1" applyBorder="1" applyAlignment="1">
      <alignment vertical="center"/>
    </xf>
    <xf numFmtId="14" fontId="18" fillId="0" borderId="4" xfId="0" applyNumberFormat="1" applyFont="1" applyBorder="1"/>
    <xf numFmtId="0" fontId="23" fillId="0" borderId="4" xfId="0" applyFont="1" applyFill="1" applyBorder="1" applyAlignment="1">
      <alignment vertical="top"/>
    </xf>
    <xf numFmtId="167" fontId="18" fillId="0" borderId="4" xfId="0" applyNumberFormat="1" applyFont="1" applyBorder="1" applyAlignment="1">
      <alignment vertical="top"/>
    </xf>
    <xf numFmtId="3" fontId="18" fillId="0" borderId="4" xfId="0" applyNumberFormat="1" applyFont="1" applyBorder="1" applyAlignment="1">
      <alignment vertical="top"/>
    </xf>
    <xf numFmtId="0" fontId="18" fillId="0" borderId="4" xfId="0" applyFont="1" applyBorder="1" applyAlignment="1">
      <alignment horizontal="right" vertical="top"/>
    </xf>
    <xf numFmtId="166" fontId="18" fillId="0" borderId="4" xfId="0" applyNumberFormat="1" applyFont="1" applyBorder="1" applyAlignment="1">
      <alignment vertical="top"/>
    </xf>
    <xf numFmtId="0" fontId="0" fillId="0" borderId="0" xfId="0" applyFont="1" applyAlignment="1">
      <alignment vertical="top" wrapText="1"/>
    </xf>
    <xf numFmtId="0" fontId="22" fillId="9" borderId="16" xfId="0" applyFont="1" applyFill="1" applyBorder="1" applyAlignment="1">
      <alignment horizontal="left" vertical="top"/>
    </xf>
    <xf numFmtId="0" fontId="22" fillId="9" borderId="17" xfId="0" applyFont="1" applyFill="1" applyBorder="1" applyAlignment="1">
      <alignment horizontal="left" vertical="top"/>
    </xf>
    <xf numFmtId="0" fontId="22" fillId="9" borderId="18" xfId="0" applyFont="1" applyFill="1" applyBorder="1" applyAlignment="1">
      <alignment horizontal="left" vertical="top"/>
    </xf>
    <xf numFmtId="0" fontId="18"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17" fontId="0" fillId="0" borderId="11" xfId="0" applyNumberFormat="1" applyFont="1" applyBorder="1" applyAlignment="1">
      <alignment horizontal="left" vertical="top" wrapText="1"/>
    </xf>
    <xf numFmtId="0" fontId="0" fillId="0" borderId="0" xfId="0" applyFont="1" applyBorder="1" applyAlignment="1">
      <alignment horizontal="left" vertical="top" wrapText="1"/>
    </xf>
    <xf numFmtId="0" fontId="0" fillId="0" borderId="12" xfId="0" applyFont="1" applyBorder="1" applyAlignment="1">
      <alignment horizontal="left"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11" xfId="0" applyFont="1" applyBorder="1" applyAlignment="1">
      <alignment horizontal="left" vertical="top" wrapText="1"/>
    </xf>
    <xf numFmtId="0" fontId="28" fillId="0" borderId="11" xfId="1" applyBorder="1" applyAlignment="1">
      <alignment horizontal="left" vertical="top" wrapText="1"/>
    </xf>
    <xf numFmtId="0" fontId="27" fillId="0" borderId="4" xfId="0" applyFont="1" applyBorder="1" applyAlignment="1">
      <alignment vertical="top" wrapText="1"/>
    </xf>
    <xf numFmtId="0" fontId="18" fillId="0" borderId="4" xfId="0" applyFont="1" applyBorder="1" applyAlignment="1">
      <alignment vertical="top"/>
    </xf>
    <xf numFmtId="0" fontId="18" fillId="0" borderId="0" xfId="0" applyFont="1" applyAlignment="1">
      <alignment horizontal="left" vertical="top" wrapText="1"/>
    </xf>
    <xf numFmtId="0" fontId="0" fillId="0" borderId="0" xfId="0" applyFont="1" applyAlignment="1">
      <alignment horizontal="left" vertical="top"/>
    </xf>
    <xf numFmtId="0" fontId="19" fillId="3" borderId="4" xfId="0" applyFont="1" applyFill="1" applyBorder="1" applyAlignment="1">
      <alignment horizontal="left" vertical="top" wrapText="1"/>
    </xf>
    <xf numFmtId="0" fontId="18" fillId="0" borderId="4" xfId="0" applyFont="1" applyBorder="1" applyAlignment="1">
      <alignment horizontal="left" vertical="top"/>
    </xf>
    <xf numFmtId="0" fontId="23" fillId="0" borderId="4" xfId="0" applyFont="1" applyBorder="1" applyAlignment="1">
      <alignment horizontal="left" vertical="top"/>
    </xf>
    <xf numFmtId="0" fontId="19" fillId="0" borderId="4" xfId="0" applyFont="1" applyBorder="1" applyAlignment="1">
      <alignment horizontal="left" vertical="top" wrapText="1"/>
    </xf>
    <xf numFmtId="0" fontId="19" fillId="6" borderId="4" xfId="0" applyFont="1" applyFill="1" applyBorder="1" applyAlignment="1">
      <alignment horizontal="left" vertical="top" wrapText="1"/>
    </xf>
    <xf numFmtId="0" fontId="19" fillId="5" borderId="4"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5" borderId="4" xfId="0" applyFont="1" applyFill="1" applyBorder="1" applyAlignment="1">
      <alignment horizontal="left" vertical="top" wrapText="1"/>
    </xf>
    <xf numFmtId="0" fontId="30" fillId="4" borderId="4" xfId="0" applyFont="1" applyFill="1" applyBorder="1" applyAlignment="1">
      <alignment horizontal="left" vertical="top" wrapText="1"/>
    </xf>
    <xf numFmtId="0" fontId="2" fillId="2" borderId="0" xfId="0" applyFont="1" applyFill="1" applyAlignment="1">
      <alignment vertical="top"/>
    </xf>
    <xf numFmtId="0" fontId="0" fillId="0" borderId="0" xfId="0" applyFont="1" applyAlignment="1">
      <alignment vertical="top"/>
    </xf>
    <xf numFmtId="0" fontId="19" fillId="4" borderId="4" xfId="0" applyFont="1" applyFill="1" applyBorder="1" applyAlignment="1">
      <alignment horizontal="left" vertical="top" wrapText="1"/>
    </xf>
    <xf numFmtId="0" fontId="2" fillId="2" borderId="0" xfId="0" applyFont="1" applyFill="1" applyAlignment="1">
      <alignment vertical="top" wrapText="1"/>
    </xf>
    <xf numFmtId="0" fontId="18" fillId="0" borderId="5" xfId="0" applyFont="1" applyBorder="1" applyAlignment="1">
      <alignment horizontal="center" vertical="top"/>
    </xf>
    <xf numFmtId="0" fontId="18" fillId="0" borderId="6" xfId="0" applyFont="1" applyBorder="1" applyAlignment="1">
      <alignment horizontal="center" vertical="top"/>
    </xf>
    <xf numFmtId="0" fontId="18" fillId="0" borderId="7" xfId="0" applyFont="1" applyBorder="1" applyAlignment="1">
      <alignment horizontal="center" vertical="top"/>
    </xf>
    <xf numFmtId="0" fontId="27" fillId="5" borderId="4" xfId="0" applyFont="1" applyFill="1" applyBorder="1" applyAlignment="1">
      <alignment horizontal="left" vertical="top" wrapText="1"/>
    </xf>
    <xf numFmtId="0" fontId="29" fillId="0" borderId="0" xfId="0" applyFont="1" applyAlignment="1">
      <alignment horizontal="left" vertical="top" wrapText="1"/>
    </xf>
    <xf numFmtId="0" fontId="2" fillId="2" borderId="1" xfId="0" applyFont="1" applyFill="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30" fillId="0" borderId="4" xfId="0" applyFont="1" applyBorder="1" applyAlignment="1">
      <alignment horizontal="left" vertical="top" wrapText="1"/>
    </xf>
    <xf numFmtId="0" fontId="16" fillId="0" borderId="4"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ctionaid.org/publications/2021/public-versus-austerity-why-public-sector-wage-bill-constraints-must-e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9A45-0618-4B91-9557-A5220CB1EA98}">
  <dimension ref="A1:M13"/>
  <sheetViews>
    <sheetView workbookViewId="0">
      <selection activeCell="A12" sqref="A12:M12"/>
    </sheetView>
  </sheetViews>
  <sheetFormatPr defaultRowHeight="12.75" x14ac:dyDescent="0.2"/>
  <sheetData>
    <row r="1" spans="1:13" ht="28.5" customHeight="1" x14ac:dyDescent="0.2">
      <c r="A1" s="108" t="s">
        <v>720</v>
      </c>
      <c r="B1" s="109"/>
      <c r="C1" s="109"/>
      <c r="D1" s="109"/>
      <c r="E1" s="109"/>
      <c r="F1" s="109"/>
      <c r="G1" s="109"/>
      <c r="H1" s="109"/>
      <c r="I1" s="109"/>
      <c r="J1" s="109"/>
      <c r="K1" s="109"/>
      <c r="L1" s="109"/>
      <c r="M1" s="110"/>
    </row>
    <row r="2" spans="1:13" x14ac:dyDescent="0.2">
      <c r="A2" s="111" t="s">
        <v>725</v>
      </c>
      <c r="B2" s="112"/>
      <c r="C2" s="112"/>
      <c r="D2" s="112"/>
      <c r="E2" s="112"/>
      <c r="F2" s="112"/>
      <c r="G2" s="112"/>
      <c r="H2" s="112"/>
      <c r="I2" s="112"/>
      <c r="J2" s="112"/>
      <c r="K2" s="112"/>
      <c r="L2" s="112"/>
      <c r="M2" s="113"/>
    </row>
    <row r="3" spans="1:13" x14ac:dyDescent="0.2">
      <c r="A3" s="114">
        <v>44470</v>
      </c>
      <c r="B3" s="115"/>
      <c r="C3" s="115"/>
      <c r="D3" s="115"/>
      <c r="E3" s="115"/>
      <c r="F3" s="115"/>
      <c r="G3" s="115"/>
      <c r="H3" s="115"/>
      <c r="I3" s="115"/>
      <c r="J3" s="115"/>
      <c r="K3" s="115"/>
      <c r="L3" s="115"/>
      <c r="M3" s="116"/>
    </row>
    <row r="4" spans="1:13" x14ac:dyDescent="0.2">
      <c r="A4" s="121"/>
      <c r="B4" s="115"/>
      <c r="C4" s="115"/>
      <c r="D4" s="115"/>
      <c r="E4" s="115"/>
      <c r="F4" s="115"/>
      <c r="G4" s="115"/>
      <c r="H4" s="115"/>
      <c r="I4" s="115"/>
      <c r="J4" s="115"/>
      <c r="K4" s="115"/>
      <c r="L4" s="115"/>
      <c r="M4" s="116"/>
    </row>
    <row r="5" spans="1:13" x14ac:dyDescent="0.2">
      <c r="A5" s="117" t="s">
        <v>862</v>
      </c>
      <c r="B5" s="115"/>
      <c r="C5" s="115"/>
      <c r="D5" s="115"/>
      <c r="E5" s="115"/>
      <c r="F5" s="115"/>
      <c r="G5" s="115"/>
      <c r="H5" s="115"/>
      <c r="I5" s="115"/>
      <c r="J5" s="115"/>
      <c r="K5" s="115"/>
      <c r="L5" s="115"/>
      <c r="M5" s="116"/>
    </row>
    <row r="6" spans="1:13" x14ac:dyDescent="0.2">
      <c r="A6" s="122" t="s">
        <v>861</v>
      </c>
      <c r="B6" s="115"/>
      <c r="C6" s="115"/>
      <c r="D6" s="115"/>
      <c r="E6" s="115"/>
      <c r="F6" s="115"/>
      <c r="G6" s="115"/>
      <c r="H6" s="115"/>
      <c r="I6" s="115"/>
      <c r="J6" s="115"/>
      <c r="K6" s="115"/>
      <c r="L6" s="115"/>
      <c r="M6" s="116"/>
    </row>
    <row r="7" spans="1:13" s="10" customFormat="1" x14ac:dyDescent="0.2">
      <c r="A7" s="121"/>
      <c r="B7" s="115"/>
      <c r="C7" s="115"/>
      <c r="D7" s="115"/>
      <c r="E7" s="115"/>
      <c r="F7" s="115"/>
      <c r="G7" s="115"/>
      <c r="H7" s="115"/>
      <c r="I7" s="115"/>
      <c r="J7" s="115"/>
      <c r="K7" s="115"/>
      <c r="L7" s="115"/>
      <c r="M7" s="116"/>
    </row>
    <row r="8" spans="1:13" ht="27" customHeight="1" x14ac:dyDescent="0.2">
      <c r="A8" s="117" t="s">
        <v>864</v>
      </c>
      <c r="B8" s="115"/>
      <c r="C8" s="115"/>
      <c r="D8" s="115"/>
      <c r="E8" s="115"/>
      <c r="F8" s="115"/>
      <c r="G8" s="115"/>
      <c r="H8" s="115"/>
      <c r="I8" s="115"/>
      <c r="J8" s="115"/>
      <c r="K8" s="115"/>
      <c r="L8" s="115"/>
      <c r="M8" s="116"/>
    </row>
    <row r="9" spans="1:13" x14ac:dyDescent="0.2">
      <c r="A9" s="121"/>
      <c r="B9" s="115"/>
      <c r="C9" s="115"/>
      <c r="D9" s="115"/>
      <c r="E9" s="115"/>
      <c r="F9" s="115"/>
      <c r="G9" s="115"/>
      <c r="H9" s="115"/>
      <c r="I9" s="115"/>
      <c r="J9" s="115"/>
      <c r="K9" s="115"/>
      <c r="L9" s="115"/>
      <c r="M9" s="116"/>
    </row>
    <row r="10" spans="1:13" x14ac:dyDescent="0.2">
      <c r="A10" s="117" t="s">
        <v>726</v>
      </c>
      <c r="B10" s="115"/>
      <c r="C10" s="115"/>
      <c r="D10" s="115"/>
      <c r="E10" s="115"/>
      <c r="F10" s="115"/>
      <c r="G10" s="115"/>
      <c r="H10" s="115"/>
      <c r="I10" s="115"/>
      <c r="J10" s="115"/>
      <c r="K10" s="115"/>
      <c r="L10" s="115"/>
      <c r="M10" s="116"/>
    </row>
    <row r="11" spans="1:13" ht="27" customHeight="1" x14ac:dyDescent="0.2">
      <c r="A11" s="117" t="s">
        <v>727</v>
      </c>
      <c r="B11" s="115"/>
      <c r="C11" s="115"/>
      <c r="D11" s="115"/>
      <c r="E11" s="115"/>
      <c r="F11" s="115"/>
      <c r="G11" s="115"/>
      <c r="H11" s="115"/>
      <c r="I11" s="115"/>
      <c r="J11" s="115"/>
      <c r="K11" s="115"/>
      <c r="L11" s="115"/>
      <c r="M11" s="116"/>
    </row>
    <row r="12" spans="1:13" ht="27" customHeight="1" x14ac:dyDescent="0.2">
      <c r="A12" s="117" t="s">
        <v>728</v>
      </c>
      <c r="B12" s="115"/>
      <c r="C12" s="115"/>
      <c r="D12" s="115"/>
      <c r="E12" s="115"/>
      <c r="F12" s="115"/>
      <c r="G12" s="115"/>
      <c r="H12" s="115"/>
      <c r="I12" s="115"/>
      <c r="J12" s="115"/>
      <c r="K12" s="115"/>
      <c r="L12" s="115"/>
      <c r="M12" s="116"/>
    </row>
    <row r="13" spans="1:13" ht="13.5" customHeight="1" x14ac:dyDescent="0.2">
      <c r="A13" s="118" t="s">
        <v>729</v>
      </c>
      <c r="B13" s="119"/>
      <c r="C13" s="119"/>
      <c r="D13" s="119"/>
      <c r="E13" s="119"/>
      <c r="F13" s="119"/>
      <c r="G13" s="119"/>
      <c r="H13" s="119"/>
      <c r="I13" s="119"/>
      <c r="J13" s="119"/>
      <c r="K13" s="119"/>
      <c r="L13" s="119"/>
      <c r="M13" s="120"/>
    </row>
  </sheetData>
  <sheetProtection sheet="1" objects="1" scenarios="1"/>
  <mergeCells count="13">
    <mergeCell ref="A12:M12"/>
    <mergeCell ref="A13:M13"/>
    <mergeCell ref="A4:M4"/>
    <mergeCell ref="A7:M7"/>
    <mergeCell ref="A6:M6"/>
    <mergeCell ref="A8:M8"/>
    <mergeCell ref="A9:M9"/>
    <mergeCell ref="A10:M10"/>
    <mergeCell ref="A1:M1"/>
    <mergeCell ref="A2:M2"/>
    <mergeCell ref="A3:M3"/>
    <mergeCell ref="A5:M5"/>
    <mergeCell ref="A11:M11"/>
  </mergeCells>
  <hyperlinks>
    <hyperlink ref="A6" r:id="rId1" xr:uid="{CB4587C8-9E23-4D33-B543-EA9C67C8B6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994"/>
  <sheetViews>
    <sheetView tabSelected="1" workbookViewId="0">
      <selection activeCell="J7" sqref="J7"/>
    </sheetView>
  </sheetViews>
  <sheetFormatPr defaultColWidth="14.42578125" defaultRowHeight="15.75" customHeight="1" x14ac:dyDescent="0.2"/>
  <cols>
    <col min="1" max="1" width="14.7109375" customWidth="1"/>
    <col min="2" max="2" width="21.7109375" customWidth="1"/>
    <col min="3" max="3" width="32.7109375" customWidth="1"/>
    <col min="4" max="4" width="13" customWidth="1"/>
    <col min="5" max="5" width="11.7109375" customWidth="1"/>
    <col min="6" max="6" width="16.5703125" customWidth="1"/>
  </cols>
  <sheetData>
    <row r="1" spans="1:8" s="10" customFormat="1" ht="32.25" customHeight="1" x14ac:dyDescent="0.2">
      <c r="A1" s="57" t="s">
        <v>732</v>
      </c>
      <c r="B1" s="57"/>
      <c r="C1" s="57"/>
      <c r="D1" s="57"/>
      <c r="E1" s="57"/>
      <c r="F1" s="57"/>
      <c r="G1" s="57"/>
      <c r="H1" s="57"/>
    </row>
    <row r="2" spans="1:8" ht="38.25" x14ac:dyDescent="0.2">
      <c r="A2" s="74" t="s">
        <v>65</v>
      </c>
      <c r="B2" s="75" t="s">
        <v>730</v>
      </c>
      <c r="C2" s="75" t="s">
        <v>31</v>
      </c>
      <c r="D2" s="75" t="s">
        <v>32</v>
      </c>
      <c r="E2" s="75" t="s">
        <v>33</v>
      </c>
      <c r="F2" s="123" t="s">
        <v>34</v>
      </c>
      <c r="G2" s="124"/>
      <c r="H2" s="75" t="s">
        <v>30</v>
      </c>
    </row>
    <row r="3" spans="1:8" ht="15.75" customHeight="1" x14ac:dyDescent="0.2">
      <c r="A3" s="69" t="s">
        <v>2</v>
      </c>
      <c r="B3" s="59">
        <v>3</v>
      </c>
      <c r="C3" s="64" t="s">
        <v>35</v>
      </c>
      <c r="D3" s="64">
        <v>2.1</v>
      </c>
      <c r="E3" s="64">
        <v>9</v>
      </c>
      <c r="F3" s="61" t="s">
        <v>36</v>
      </c>
      <c r="G3" s="61" t="s">
        <v>37</v>
      </c>
      <c r="H3" s="60"/>
    </row>
    <row r="4" spans="1:8" ht="15.75" customHeight="1" x14ac:dyDescent="0.2">
      <c r="A4" s="70" t="s">
        <v>11</v>
      </c>
      <c r="B4" s="59">
        <v>6</v>
      </c>
      <c r="C4" s="64" t="s">
        <v>38</v>
      </c>
      <c r="D4" s="64">
        <v>2.2000000000000002</v>
      </c>
      <c r="E4" s="64">
        <v>10</v>
      </c>
      <c r="F4" s="65" t="s">
        <v>39</v>
      </c>
      <c r="G4" s="65" t="s">
        <v>39</v>
      </c>
      <c r="H4" s="60"/>
    </row>
    <row r="5" spans="1:8" ht="15.75" customHeight="1" x14ac:dyDescent="0.2">
      <c r="A5" s="70" t="s">
        <v>8</v>
      </c>
      <c r="B5" s="59">
        <v>3</v>
      </c>
      <c r="C5" s="64" t="s">
        <v>40</v>
      </c>
      <c r="D5" s="64">
        <v>2.9</v>
      </c>
      <c r="E5" s="64">
        <v>9</v>
      </c>
      <c r="F5" s="66" t="s">
        <v>41</v>
      </c>
      <c r="G5" s="66" t="s">
        <v>42</v>
      </c>
      <c r="H5" s="60"/>
    </row>
    <row r="6" spans="1:8" ht="15.75" customHeight="1" x14ac:dyDescent="0.2">
      <c r="A6" s="71" t="s">
        <v>21</v>
      </c>
      <c r="B6" s="59">
        <v>4</v>
      </c>
      <c r="C6" s="64" t="s">
        <v>43</v>
      </c>
      <c r="D6" s="64">
        <v>3.6</v>
      </c>
      <c r="E6" s="64">
        <v>8</v>
      </c>
      <c r="F6" s="68" t="s">
        <v>44</v>
      </c>
      <c r="G6" s="64" t="s">
        <v>37</v>
      </c>
      <c r="H6" s="60"/>
    </row>
    <row r="7" spans="1:8" ht="15.75" customHeight="1" x14ac:dyDescent="0.2">
      <c r="A7" s="69" t="s">
        <v>5</v>
      </c>
      <c r="B7" s="59">
        <v>6</v>
      </c>
      <c r="C7" s="64" t="s">
        <v>45</v>
      </c>
      <c r="D7" s="64">
        <v>3.8</v>
      </c>
      <c r="E7" s="64">
        <v>10</v>
      </c>
      <c r="F7" s="64" t="s">
        <v>36</v>
      </c>
      <c r="G7" s="64" t="s">
        <v>46</v>
      </c>
      <c r="H7" s="60"/>
    </row>
    <row r="8" spans="1:8" ht="15.75" customHeight="1" x14ac:dyDescent="0.2">
      <c r="A8" s="70" t="s">
        <v>29</v>
      </c>
      <c r="B8" s="59">
        <v>5</v>
      </c>
      <c r="C8" s="64" t="s">
        <v>47</v>
      </c>
      <c r="D8" s="64">
        <v>4.9000000000000004</v>
      </c>
      <c r="E8" s="64">
        <v>8</v>
      </c>
      <c r="F8" s="64" t="s">
        <v>36</v>
      </c>
      <c r="G8" s="64" t="s">
        <v>37</v>
      </c>
      <c r="H8" s="62"/>
    </row>
    <row r="9" spans="1:8" ht="15.75" customHeight="1" x14ac:dyDescent="0.2">
      <c r="A9" s="70" t="s">
        <v>19</v>
      </c>
      <c r="B9" s="59">
        <v>3</v>
      </c>
      <c r="C9" s="64" t="s">
        <v>48</v>
      </c>
      <c r="D9" s="64">
        <v>5.3</v>
      </c>
      <c r="E9" s="64">
        <v>5</v>
      </c>
      <c r="F9" s="68" t="s">
        <v>49</v>
      </c>
      <c r="G9" s="64" t="s">
        <v>37</v>
      </c>
      <c r="H9" s="60"/>
    </row>
    <row r="10" spans="1:8" ht="15.75" customHeight="1" x14ac:dyDescent="0.2">
      <c r="A10" s="70" t="s">
        <v>15</v>
      </c>
      <c r="B10" s="59">
        <v>5</v>
      </c>
      <c r="C10" s="65" t="s">
        <v>39</v>
      </c>
      <c r="D10" s="64">
        <v>6</v>
      </c>
      <c r="E10" s="65" t="s">
        <v>39</v>
      </c>
      <c r="F10" s="64" t="s">
        <v>36</v>
      </c>
      <c r="G10" s="64" t="s">
        <v>46</v>
      </c>
      <c r="H10" s="60"/>
    </row>
    <row r="11" spans="1:8" ht="15.75" customHeight="1" x14ac:dyDescent="0.2">
      <c r="A11" s="71" t="s">
        <v>17</v>
      </c>
      <c r="B11" s="59">
        <v>6</v>
      </c>
      <c r="C11" s="64" t="s">
        <v>45</v>
      </c>
      <c r="D11" s="64">
        <v>6</v>
      </c>
      <c r="E11" s="64">
        <v>11</v>
      </c>
      <c r="F11" s="68" t="s">
        <v>50</v>
      </c>
      <c r="G11" s="64" t="s">
        <v>37</v>
      </c>
      <c r="H11" s="60"/>
    </row>
    <row r="12" spans="1:8" ht="15.75" customHeight="1" x14ac:dyDescent="0.2">
      <c r="A12" s="69" t="s">
        <v>4</v>
      </c>
      <c r="B12" s="59">
        <v>3</v>
      </c>
      <c r="C12" s="64" t="s">
        <v>51</v>
      </c>
      <c r="D12" s="64">
        <v>6.9</v>
      </c>
      <c r="E12" s="64">
        <v>8</v>
      </c>
      <c r="F12" s="68" t="s">
        <v>50</v>
      </c>
      <c r="G12" s="64" t="s">
        <v>37</v>
      </c>
      <c r="H12" s="60"/>
    </row>
    <row r="13" spans="1:8" ht="15.75" customHeight="1" x14ac:dyDescent="0.2">
      <c r="A13" s="72" t="s">
        <v>7</v>
      </c>
      <c r="B13" s="59">
        <v>4</v>
      </c>
      <c r="C13" s="66" t="s">
        <v>52</v>
      </c>
      <c r="D13" s="66">
        <v>7.5</v>
      </c>
      <c r="E13" s="66">
        <v>7</v>
      </c>
      <c r="F13" s="66" t="s">
        <v>53</v>
      </c>
      <c r="G13" s="66" t="s">
        <v>54</v>
      </c>
      <c r="H13" s="60"/>
    </row>
    <row r="14" spans="1:8" ht="15.75" customHeight="1" x14ac:dyDescent="0.2">
      <c r="A14" s="70" t="s">
        <v>28</v>
      </c>
      <c r="B14" s="59">
        <v>3</v>
      </c>
      <c r="C14" s="64" t="s">
        <v>55</v>
      </c>
      <c r="D14" s="64">
        <v>7.7</v>
      </c>
      <c r="E14" s="64">
        <v>8</v>
      </c>
      <c r="F14" s="66" t="s">
        <v>56</v>
      </c>
      <c r="G14" s="66" t="s">
        <v>57</v>
      </c>
      <c r="H14" s="62"/>
    </row>
    <row r="15" spans="1:8" ht="15.75" customHeight="1" x14ac:dyDescent="0.2">
      <c r="A15" s="72" t="s">
        <v>6</v>
      </c>
      <c r="B15" s="59">
        <v>6</v>
      </c>
      <c r="C15" s="64" t="s">
        <v>58</v>
      </c>
      <c r="D15" s="64">
        <v>7.8</v>
      </c>
      <c r="E15" s="64">
        <v>10</v>
      </c>
      <c r="F15" s="64" t="s">
        <v>36</v>
      </c>
      <c r="G15" s="64" t="s">
        <v>37</v>
      </c>
      <c r="H15" s="60"/>
    </row>
    <row r="16" spans="1:8" ht="32.25" customHeight="1" x14ac:dyDescent="0.2">
      <c r="A16" s="70" t="s">
        <v>24</v>
      </c>
      <c r="B16" s="59">
        <v>6</v>
      </c>
      <c r="C16" s="65" t="s">
        <v>39</v>
      </c>
      <c r="D16" s="64">
        <v>8.9</v>
      </c>
      <c r="E16" s="65" t="s">
        <v>39</v>
      </c>
      <c r="F16" s="68" t="s">
        <v>44</v>
      </c>
      <c r="G16" s="64" t="s">
        <v>37</v>
      </c>
      <c r="H16" s="63" t="s">
        <v>59</v>
      </c>
    </row>
    <row r="17" spans="1:8" ht="15.75" customHeight="1" x14ac:dyDescent="0.2">
      <c r="A17" s="73" t="s">
        <v>3</v>
      </c>
      <c r="B17" s="59">
        <v>5</v>
      </c>
      <c r="C17" s="67" t="s">
        <v>60</v>
      </c>
      <c r="D17" s="64" t="s">
        <v>61</v>
      </c>
      <c r="E17" s="64" t="s">
        <v>62</v>
      </c>
      <c r="F17" s="68" t="s">
        <v>63</v>
      </c>
      <c r="G17" s="64" t="s">
        <v>64</v>
      </c>
      <c r="H17" s="60"/>
    </row>
    <row r="18" spans="1:8" ht="15" x14ac:dyDescent="0.25">
      <c r="A18" s="5"/>
    </row>
    <row r="19" spans="1:8" ht="15" x14ac:dyDescent="0.25">
      <c r="A19" s="5"/>
      <c r="B19" s="125" t="s">
        <v>731</v>
      </c>
      <c r="C19" s="126"/>
      <c r="D19" s="126"/>
      <c r="E19" s="126"/>
      <c r="F19" s="126"/>
      <c r="G19" s="126"/>
    </row>
    <row r="20" spans="1:8" ht="15" x14ac:dyDescent="0.25">
      <c r="A20" s="5"/>
      <c r="B20" s="126"/>
      <c r="C20" s="126"/>
      <c r="D20" s="126"/>
      <c r="E20" s="126"/>
      <c r="F20" s="126"/>
      <c r="G20" s="126"/>
    </row>
    <row r="21" spans="1:8" ht="15" x14ac:dyDescent="0.25">
      <c r="A21" s="1"/>
      <c r="B21" s="126"/>
      <c r="C21" s="126"/>
      <c r="D21" s="126"/>
      <c r="E21" s="126"/>
      <c r="F21" s="126"/>
      <c r="G21" s="126"/>
    </row>
    <row r="22" spans="1:8" ht="15" x14ac:dyDescent="0.25">
      <c r="A22" s="1"/>
      <c r="B22" s="126"/>
      <c r="C22" s="126"/>
      <c r="D22" s="126"/>
      <c r="E22" s="126"/>
      <c r="F22" s="126"/>
      <c r="G22" s="126"/>
    </row>
    <row r="23" spans="1:8" ht="15" x14ac:dyDescent="0.25">
      <c r="A23" s="1"/>
      <c r="B23" s="126"/>
      <c r="C23" s="126"/>
      <c r="D23" s="126"/>
      <c r="E23" s="126"/>
      <c r="F23" s="126"/>
      <c r="G23" s="126"/>
    </row>
    <row r="24" spans="1:8" ht="15" x14ac:dyDescent="0.25">
      <c r="A24" s="1"/>
      <c r="B24" s="126"/>
      <c r="C24" s="126"/>
      <c r="D24" s="126"/>
      <c r="E24" s="126"/>
      <c r="F24" s="126"/>
      <c r="G24" s="126"/>
    </row>
    <row r="25" spans="1:8" ht="15" x14ac:dyDescent="0.25">
      <c r="A25" s="1"/>
      <c r="B25" s="126"/>
      <c r="C25" s="126"/>
      <c r="D25" s="126"/>
      <c r="E25" s="126"/>
      <c r="F25" s="126"/>
      <c r="G25" s="126"/>
    </row>
    <row r="26" spans="1:8" ht="15" x14ac:dyDescent="0.25">
      <c r="A26" s="1"/>
      <c r="B26" s="126"/>
      <c r="C26" s="126"/>
      <c r="D26" s="126"/>
      <c r="E26" s="126"/>
      <c r="F26" s="126"/>
      <c r="G26" s="126"/>
    </row>
    <row r="27" spans="1:8" ht="14.25" x14ac:dyDescent="0.2">
      <c r="A27" s="4"/>
      <c r="B27" s="126"/>
      <c r="C27" s="126"/>
      <c r="D27" s="126"/>
      <c r="E27" s="126"/>
      <c r="F27" s="126"/>
      <c r="G27" s="126"/>
    </row>
    <row r="28" spans="1:8" ht="14.25" x14ac:dyDescent="0.2">
      <c r="A28" s="4"/>
      <c r="B28" s="126"/>
      <c r="C28" s="126"/>
      <c r="D28" s="126"/>
      <c r="E28" s="126"/>
      <c r="F28" s="126"/>
      <c r="G28" s="126"/>
    </row>
    <row r="29" spans="1:8" ht="14.25" x14ac:dyDescent="0.2">
      <c r="A29" s="4"/>
      <c r="B29" s="126"/>
      <c r="C29" s="126"/>
      <c r="D29" s="126"/>
      <c r="E29" s="126"/>
      <c r="F29" s="126"/>
      <c r="G29" s="126"/>
    </row>
    <row r="30" spans="1:8" ht="14.25" x14ac:dyDescent="0.2">
      <c r="A30" s="4"/>
      <c r="B30" s="126"/>
      <c r="C30" s="126"/>
      <c r="D30" s="126"/>
      <c r="E30" s="126"/>
      <c r="F30" s="126"/>
      <c r="G30" s="126"/>
    </row>
    <row r="31" spans="1:8" ht="14.25" x14ac:dyDescent="0.2">
      <c r="A31" s="4"/>
      <c r="B31" s="126"/>
      <c r="C31" s="126"/>
      <c r="D31" s="126"/>
      <c r="E31" s="126"/>
      <c r="F31" s="126"/>
      <c r="G31" s="126"/>
    </row>
    <row r="32" spans="1:8" ht="14.25" x14ac:dyDescent="0.2">
      <c r="A32" s="4"/>
      <c r="B32" s="126"/>
      <c r="C32" s="126"/>
      <c r="D32" s="126"/>
      <c r="E32" s="126"/>
      <c r="F32" s="126"/>
      <c r="G32" s="126"/>
    </row>
    <row r="33" spans="1:7" ht="14.25" x14ac:dyDescent="0.2">
      <c r="A33" s="4"/>
      <c r="B33" s="126"/>
      <c r="C33" s="126"/>
      <c r="D33" s="126"/>
      <c r="E33" s="126"/>
      <c r="F33" s="126"/>
      <c r="G33" s="126"/>
    </row>
    <row r="34" spans="1:7" ht="14.25" x14ac:dyDescent="0.2">
      <c r="A34" s="4"/>
      <c r="B34" s="126"/>
      <c r="C34" s="126"/>
      <c r="D34" s="126"/>
      <c r="E34" s="126"/>
      <c r="F34" s="126"/>
      <c r="G34" s="126"/>
    </row>
    <row r="35" spans="1:7" ht="14.25" x14ac:dyDescent="0.2">
      <c r="A35" s="4"/>
      <c r="B35" s="126"/>
      <c r="C35" s="126"/>
      <c r="D35" s="126"/>
      <c r="E35" s="126"/>
      <c r="F35" s="126"/>
      <c r="G35" s="126"/>
    </row>
    <row r="36" spans="1:7" ht="14.25" x14ac:dyDescent="0.2">
      <c r="A36" s="4"/>
      <c r="B36" s="126"/>
      <c r="C36" s="126"/>
      <c r="D36" s="126"/>
      <c r="E36" s="126"/>
      <c r="F36" s="126"/>
      <c r="G36" s="126"/>
    </row>
    <row r="37" spans="1:7" ht="14.25" x14ac:dyDescent="0.2">
      <c r="A37" s="4"/>
      <c r="B37" s="126"/>
      <c r="C37" s="126"/>
      <c r="D37" s="126"/>
      <c r="E37" s="126"/>
      <c r="F37" s="126"/>
      <c r="G37" s="126"/>
    </row>
    <row r="38" spans="1:7" ht="14.25" x14ac:dyDescent="0.2">
      <c r="A38" s="4"/>
      <c r="B38" s="126"/>
      <c r="C38" s="126"/>
      <c r="D38" s="126"/>
      <c r="E38" s="126"/>
      <c r="F38" s="126"/>
      <c r="G38" s="126"/>
    </row>
    <row r="39" spans="1:7" ht="14.25" x14ac:dyDescent="0.2">
      <c r="A39" s="4"/>
      <c r="B39" s="126"/>
      <c r="C39" s="126"/>
      <c r="D39" s="126"/>
      <c r="E39" s="126"/>
      <c r="F39" s="126"/>
      <c r="G39" s="126"/>
    </row>
    <row r="40" spans="1:7" ht="14.25" x14ac:dyDescent="0.2">
      <c r="A40" s="4"/>
      <c r="B40" s="126"/>
      <c r="C40" s="126"/>
      <c r="D40" s="126"/>
      <c r="E40" s="126"/>
      <c r="F40" s="126"/>
      <c r="G40" s="126"/>
    </row>
    <row r="41" spans="1:7" ht="14.25" x14ac:dyDescent="0.2">
      <c r="A41" s="4"/>
      <c r="B41" s="126"/>
      <c r="C41" s="126"/>
      <c r="D41" s="126"/>
      <c r="E41" s="126"/>
      <c r="F41" s="126"/>
      <c r="G41" s="126"/>
    </row>
    <row r="42" spans="1:7" ht="14.25" x14ac:dyDescent="0.2">
      <c r="A42" s="4"/>
      <c r="B42" s="126"/>
      <c r="C42" s="126"/>
      <c r="D42" s="126"/>
      <c r="E42" s="126"/>
      <c r="F42" s="126"/>
      <c r="G42" s="126"/>
    </row>
    <row r="43" spans="1:7" ht="14.25" x14ac:dyDescent="0.2">
      <c r="A43" s="4"/>
      <c r="B43" s="126"/>
      <c r="C43" s="126"/>
      <c r="D43" s="126"/>
      <c r="E43" s="126"/>
      <c r="F43" s="126"/>
      <c r="G43" s="126"/>
    </row>
    <row r="44" spans="1:7" ht="14.25" x14ac:dyDescent="0.2">
      <c r="A44" s="4"/>
      <c r="B44" s="126"/>
      <c r="C44" s="126"/>
      <c r="D44" s="126"/>
      <c r="E44" s="126"/>
      <c r="F44" s="126"/>
      <c r="G44" s="126"/>
    </row>
    <row r="45" spans="1:7" ht="14.25" x14ac:dyDescent="0.2">
      <c r="A45" s="4"/>
      <c r="B45" s="126"/>
      <c r="C45" s="126"/>
      <c r="D45" s="126"/>
      <c r="E45" s="126"/>
      <c r="F45" s="126"/>
      <c r="G45" s="126"/>
    </row>
    <row r="46" spans="1:7" ht="14.25" x14ac:dyDescent="0.2">
      <c r="A46" s="4"/>
      <c r="B46" s="126"/>
      <c r="C46" s="126"/>
      <c r="D46" s="126"/>
      <c r="E46" s="126"/>
      <c r="F46" s="126"/>
      <c r="G46" s="126"/>
    </row>
    <row r="47" spans="1:7" ht="14.25" x14ac:dyDescent="0.2">
      <c r="A47" s="4"/>
      <c r="B47" s="126"/>
      <c r="C47" s="126"/>
      <c r="D47" s="126"/>
      <c r="E47" s="126"/>
      <c r="F47" s="126"/>
      <c r="G47" s="126"/>
    </row>
    <row r="48" spans="1:7" ht="14.25" x14ac:dyDescent="0.2">
      <c r="A48" s="4"/>
      <c r="B48" s="126"/>
      <c r="C48" s="126"/>
      <c r="D48" s="126"/>
      <c r="E48" s="126"/>
      <c r="F48" s="126"/>
      <c r="G48" s="126"/>
    </row>
    <row r="49" spans="1:7" ht="14.25" x14ac:dyDescent="0.2">
      <c r="A49" s="4"/>
      <c r="B49" s="126"/>
      <c r="C49" s="126"/>
      <c r="D49" s="126"/>
      <c r="E49" s="126"/>
      <c r="F49" s="126"/>
      <c r="G49" s="126"/>
    </row>
    <row r="50" spans="1:7" ht="14.25" x14ac:dyDescent="0.2">
      <c r="A50" s="4"/>
      <c r="B50" s="126"/>
      <c r="C50" s="126"/>
      <c r="D50" s="126"/>
      <c r="E50" s="126"/>
      <c r="F50" s="126"/>
      <c r="G50" s="126"/>
    </row>
    <row r="51" spans="1:7" ht="14.25" x14ac:dyDescent="0.2">
      <c r="A51" s="4"/>
      <c r="B51" s="126"/>
      <c r="C51" s="126"/>
      <c r="D51" s="126"/>
      <c r="E51" s="126"/>
      <c r="F51" s="126"/>
      <c r="G51" s="126"/>
    </row>
    <row r="52" spans="1:7" ht="14.25" x14ac:dyDescent="0.2">
      <c r="A52" s="4"/>
      <c r="B52" s="126"/>
      <c r="C52" s="126"/>
      <c r="D52" s="126"/>
      <c r="E52" s="126"/>
      <c r="F52" s="126"/>
      <c r="G52" s="126"/>
    </row>
    <row r="53" spans="1:7" ht="14.25" x14ac:dyDescent="0.2">
      <c r="A53" s="4"/>
      <c r="B53" s="126"/>
      <c r="C53" s="126"/>
      <c r="D53" s="126"/>
      <c r="E53" s="126"/>
      <c r="F53" s="126"/>
      <c r="G53" s="126"/>
    </row>
    <row r="54" spans="1:7" ht="14.25" x14ac:dyDescent="0.2">
      <c r="A54" s="4"/>
      <c r="B54" s="126"/>
      <c r="C54" s="126"/>
      <c r="D54" s="126"/>
      <c r="E54" s="126"/>
      <c r="F54" s="126"/>
      <c r="G54" s="126"/>
    </row>
    <row r="55" spans="1:7" ht="14.25" x14ac:dyDescent="0.2">
      <c r="A55" s="4"/>
      <c r="B55" s="126"/>
      <c r="C55" s="126"/>
      <c r="D55" s="126"/>
      <c r="E55" s="126"/>
      <c r="F55" s="126"/>
      <c r="G55" s="126"/>
    </row>
    <row r="56" spans="1:7" ht="14.25" x14ac:dyDescent="0.2">
      <c r="A56" s="4"/>
      <c r="B56" s="126"/>
      <c r="C56" s="126"/>
      <c r="D56" s="126"/>
      <c r="E56" s="126"/>
      <c r="F56" s="126"/>
      <c r="G56" s="126"/>
    </row>
    <row r="57" spans="1:7" ht="14.25" x14ac:dyDescent="0.2">
      <c r="A57" s="4"/>
      <c r="B57" s="126"/>
      <c r="C57" s="126"/>
      <c r="D57" s="126"/>
      <c r="E57" s="126"/>
      <c r="F57" s="126"/>
      <c r="G57" s="126"/>
    </row>
    <row r="58" spans="1:7" ht="14.25" x14ac:dyDescent="0.2">
      <c r="A58" s="4"/>
      <c r="B58" s="126"/>
      <c r="C58" s="126"/>
      <c r="D58" s="126"/>
      <c r="E58" s="126"/>
      <c r="F58" s="126"/>
      <c r="G58" s="126"/>
    </row>
    <row r="59" spans="1:7" ht="14.25" x14ac:dyDescent="0.2">
      <c r="A59" s="4"/>
      <c r="B59" s="126"/>
      <c r="C59" s="126"/>
      <c r="D59" s="126"/>
      <c r="E59" s="126"/>
      <c r="F59" s="126"/>
      <c r="G59" s="126"/>
    </row>
    <row r="60" spans="1:7" ht="14.25" x14ac:dyDescent="0.2">
      <c r="A60" s="4"/>
      <c r="B60" s="126"/>
      <c r="C60" s="126"/>
      <c r="D60" s="126"/>
      <c r="E60" s="126"/>
      <c r="F60" s="126"/>
      <c r="G60" s="126"/>
    </row>
    <row r="61" spans="1:7" ht="14.25" x14ac:dyDescent="0.2">
      <c r="A61" s="4"/>
      <c r="B61" s="126"/>
      <c r="C61" s="126"/>
      <c r="D61" s="126"/>
      <c r="E61" s="126"/>
      <c r="F61" s="126"/>
      <c r="G61" s="126"/>
    </row>
    <row r="62" spans="1:7" ht="14.25" x14ac:dyDescent="0.2">
      <c r="A62" s="4"/>
      <c r="B62" s="126"/>
      <c r="C62" s="126"/>
      <c r="D62" s="126"/>
      <c r="E62" s="126"/>
      <c r="F62" s="126"/>
      <c r="G62" s="126"/>
    </row>
    <row r="63" spans="1:7" ht="14.25" x14ac:dyDescent="0.2">
      <c r="A63" s="4"/>
      <c r="B63" s="126"/>
      <c r="C63" s="126"/>
      <c r="D63" s="126"/>
      <c r="E63" s="126"/>
      <c r="F63" s="126"/>
      <c r="G63" s="126"/>
    </row>
    <row r="64" spans="1:7" ht="14.25" x14ac:dyDescent="0.2">
      <c r="A64" s="4"/>
      <c r="B64" s="126"/>
      <c r="C64" s="126"/>
      <c r="D64" s="126"/>
      <c r="E64" s="126"/>
      <c r="F64" s="126"/>
      <c r="G64" s="126"/>
    </row>
    <row r="65" spans="1:7" ht="14.25" x14ac:dyDescent="0.2">
      <c r="A65" s="4"/>
      <c r="B65" s="126"/>
      <c r="C65" s="126"/>
      <c r="D65" s="126"/>
      <c r="E65" s="126"/>
      <c r="F65" s="126"/>
      <c r="G65" s="126"/>
    </row>
    <row r="66" spans="1:7" ht="14.25" x14ac:dyDescent="0.2">
      <c r="A66" s="4"/>
      <c r="B66" s="126"/>
      <c r="C66" s="126"/>
      <c r="D66" s="126"/>
      <c r="E66" s="126"/>
      <c r="F66" s="126"/>
      <c r="G66" s="126"/>
    </row>
    <row r="67" spans="1:7" ht="14.25" x14ac:dyDescent="0.2">
      <c r="A67" s="4"/>
      <c r="B67" s="126"/>
      <c r="C67" s="126"/>
      <c r="D67" s="126"/>
      <c r="E67" s="126"/>
      <c r="F67" s="126"/>
      <c r="G67" s="126"/>
    </row>
    <row r="68" spans="1:7" ht="14.25" x14ac:dyDescent="0.2">
      <c r="A68" s="4"/>
      <c r="B68" s="126"/>
      <c r="C68" s="126"/>
      <c r="D68" s="126"/>
      <c r="E68" s="126"/>
      <c r="F68" s="126"/>
      <c r="G68" s="126"/>
    </row>
    <row r="69" spans="1:7" ht="14.25" x14ac:dyDescent="0.2">
      <c r="A69" s="4"/>
      <c r="B69" s="126"/>
      <c r="C69" s="126"/>
      <c r="D69" s="126"/>
      <c r="E69" s="126"/>
      <c r="F69" s="126"/>
      <c r="G69" s="126"/>
    </row>
    <row r="70" spans="1:7" ht="14.25" x14ac:dyDescent="0.2">
      <c r="A70" s="4"/>
      <c r="B70" s="126"/>
      <c r="C70" s="126"/>
      <c r="D70" s="126"/>
      <c r="E70" s="126"/>
      <c r="F70" s="126"/>
      <c r="G70" s="126"/>
    </row>
    <row r="71" spans="1:7" ht="14.25" x14ac:dyDescent="0.2">
      <c r="A71" s="4"/>
      <c r="B71" s="126"/>
      <c r="C71" s="126"/>
      <c r="D71" s="126"/>
      <c r="E71" s="126"/>
      <c r="F71" s="126"/>
      <c r="G71" s="126"/>
    </row>
    <row r="72" spans="1:7" ht="14.25" x14ac:dyDescent="0.2">
      <c r="A72" s="4"/>
      <c r="B72" s="126"/>
      <c r="C72" s="126"/>
      <c r="D72" s="126"/>
      <c r="E72" s="126"/>
      <c r="F72" s="126"/>
      <c r="G72" s="126"/>
    </row>
    <row r="73" spans="1:7" ht="14.25" x14ac:dyDescent="0.2">
      <c r="A73" s="4"/>
      <c r="B73" s="126"/>
      <c r="C73" s="126"/>
      <c r="D73" s="126"/>
      <c r="E73" s="126"/>
      <c r="F73" s="126"/>
      <c r="G73" s="126"/>
    </row>
    <row r="74" spans="1:7" ht="14.25" x14ac:dyDescent="0.2">
      <c r="A74" s="4"/>
      <c r="B74" s="126"/>
      <c r="C74" s="126"/>
      <c r="D74" s="126"/>
      <c r="E74" s="126"/>
      <c r="F74" s="126"/>
      <c r="G74" s="126"/>
    </row>
    <row r="75" spans="1:7" ht="14.25" x14ac:dyDescent="0.2">
      <c r="A75" s="4"/>
      <c r="B75" s="126"/>
      <c r="C75" s="126"/>
      <c r="D75" s="126"/>
      <c r="E75" s="126"/>
      <c r="F75" s="126"/>
      <c r="G75" s="126"/>
    </row>
    <row r="76" spans="1:7" ht="14.25" x14ac:dyDescent="0.2">
      <c r="A76" s="4"/>
      <c r="B76" s="126"/>
      <c r="C76" s="126"/>
      <c r="D76" s="126"/>
      <c r="E76" s="126"/>
      <c r="F76" s="126"/>
      <c r="G76" s="126"/>
    </row>
    <row r="77" spans="1:7" ht="14.25" x14ac:dyDescent="0.2">
      <c r="A77" s="4"/>
      <c r="B77" s="126"/>
      <c r="C77" s="126"/>
      <c r="D77" s="126"/>
      <c r="E77" s="126"/>
      <c r="F77" s="126"/>
      <c r="G77" s="126"/>
    </row>
    <row r="78" spans="1:7" ht="14.25" x14ac:dyDescent="0.2">
      <c r="A78" s="4"/>
      <c r="B78" s="126"/>
      <c r="C78" s="126"/>
      <c r="D78" s="126"/>
      <c r="E78" s="126"/>
      <c r="F78" s="126"/>
      <c r="G78" s="126"/>
    </row>
    <row r="79" spans="1:7" ht="14.25" x14ac:dyDescent="0.2">
      <c r="A79" s="4"/>
      <c r="B79" s="126"/>
      <c r="C79" s="126"/>
      <c r="D79" s="126"/>
      <c r="E79" s="126"/>
      <c r="F79" s="126"/>
      <c r="G79" s="126"/>
    </row>
    <row r="80" spans="1:7" ht="14.25" x14ac:dyDescent="0.2">
      <c r="A80" s="4"/>
      <c r="B80" s="126"/>
      <c r="C80" s="126"/>
      <c r="D80" s="126"/>
      <c r="E80" s="126"/>
      <c r="F80" s="126"/>
      <c r="G80" s="126"/>
    </row>
    <row r="81" spans="1:7" ht="14.25" x14ac:dyDescent="0.2">
      <c r="A81" s="4"/>
      <c r="B81" s="126"/>
      <c r="C81" s="126"/>
      <c r="D81" s="126"/>
      <c r="E81" s="126"/>
      <c r="F81" s="126"/>
      <c r="G81" s="126"/>
    </row>
    <row r="82" spans="1:7" ht="14.25" x14ac:dyDescent="0.2">
      <c r="A82" s="4"/>
      <c r="B82" s="126"/>
      <c r="C82" s="126"/>
      <c r="D82" s="126"/>
      <c r="E82" s="126"/>
      <c r="F82" s="126"/>
      <c r="G82" s="126"/>
    </row>
    <row r="83" spans="1:7" ht="14.25" x14ac:dyDescent="0.2">
      <c r="A83" s="4"/>
      <c r="B83" s="126"/>
      <c r="C83" s="126"/>
      <c r="D83" s="126"/>
      <c r="E83" s="126"/>
      <c r="F83" s="126"/>
      <c r="G83" s="126"/>
    </row>
    <row r="84" spans="1:7" ht="14.25" x14ac:dyDescent="0.2">
      <c r="A84" s="4"/>
      <c r="B84" s="126"/>
      <c r="C84" s="126"/>
      <c r="D84" s="126"/>
      <c r="E84" s="126"/>
      <c r="F84" s="126"/>
      <c r="G84" s="126"/>
    </row>
    <row r="85" spans="1:7" ht="14.25" x14ac:dyDescent="0.2">
      <c r="A85" s="4"/>
      <c r="B85" s="126"/>
      <c r="C85" s="126"/>
      <c r="D85" s="126"/>
      <c r="E85" s="126"/>
      <c r="F85" s="126"/>
      <c r="G85" s="126"/>
    </row>
    <row r="86" spans="1:7" ht="14.25" x14ac:dyDescent="0.2">
      <c r="A86" s="4"/>
      <c r="B86" s="126"/>
      <c r="C86" s="126"/>
      <c r="D86" s="126"/>
      <c r="E86" s="126"/>
      <c r="F86" s="126"/>
      <c r="G86" s="126"/>
    </row>
    <row r="87" spans="1:7" ht="14.25" x14ac:dyDescent="0.2">
      <c r="A87" s="4"/>
      <c r="B87" s="126"/>
      <c r="C87" s="126"/>
      <c r="D87" s="126"/>
      <c r="E87" s="126"/>
      <c r="F87" s="126"/>
      <c r="G87" s="126"/>
    </row>
    <row r="88" spans="1:7" ht="14.25" x14ac:dyDescent="0.2">
      <c r="A88" s="4"/>
      <c r="B88" s="126"/>
      <c r="C88" s="126"/>
      <c r="D88" s="126"/>
      <c r="E88" s="126"/>
      <c r="F88" s="126"/>
      <c r="G88" s="126"/>
    </row>
    <row r="89" spans="1:7" ht="14.25" x14ac:dyDescent="0.2">
      <c r="A89" s="4"/>
      <c r="B89" s="126"/>
      <c r="C89" s="126"/>
      <c r="D89" s="126"/>
      <c r="E89" s="126"/>
      <c r="F89" s="126"/>
      <c r="G89" s="126"/>
    </row>
    <row r="90" spans="1:7" ht="14.25" x14ac:dyDescent="0.2">
      <c r="A90" s="4"/>
      <c r="B90" s="126"/>
      <c r="C90" s="126"/>
      <c r="D90" s="126"/>
      <c r="E90" s="126"/>
      <c r="F90" s="126"/>
      <c r="G90" s="126"/>
    </row>
    <row r="91" spans="1:7" ht="14.25" x14ac:dyDescent="0.2">
      <c r="A91" s="4"/>
      <c r="B91" s="126"/>
      <c r="C91" s="126"/>
      <c r="D91" s="126"/>
      <c r="E91" s="126"/>
      <c r="F91" s="126"/>
      <c r="G91" s="126"/>
    </row>
    <row r="92" spans="1:7" ht="14.25" x14ac:dyDescent="0.2">
      <c r="A92" s="4"/>
      <c r="B92" s="126"/>
      <c r="C92" s="126"/>
      <c r="D92" s="126"/>
      <c r="E92" s="126"/>
      <c r="F92" s="126"/>
      <c r="G92" s="126"/>
    </row>
    <row r="93" spans="1:7" ht="14.25" x14ac:dyDescent="0.2">
      <c r="A93" s="4"/>
      <c r="B93" s="126"/>
      <c r="C93" s="126"/>
      <c r="D93" s="126"/>
      <c r="E93" s="126"/>
      <c r="F93" s="126"/>
      <c r="G93" s="126"/>
    </row>
    <row r="94" spans="1:7" ht="14.25" x14ac:dyDescent="0.2">
      <c r="A94" s="4"/>
      <c r="B94" s="126"/>
      <c r="C94" s="126"/>
      <c r="D94" s="126"/>
      <c r="E94" s="126"/>
      <c r="F94" s="126"/>
      <c r="G94" s="126"/>
    </row>
    <row r="95" spans="1:7" ht="14.25" x14ac:dyDescent="0.2">
      <c r="A95" s="4"/>
      <c r="B95" s="126"/>
      <c r="C95" s="126"/>
      <c r="D95" s="126"/>
      <c r="E95" s="126"/>
      <c r="F95" s="126"/>
      <c r="G95" s="126"/>
    </row>
    <row r="96" spans="1:7" ht="14.25" x14ac:dyDescent="0.2">
      <c r="A96" s="4"/>
      <c r="B96" s="126"/>
      <c r="C96" s="126"/>
      <c r="D96" s="126"/>
      <c r="E96" s="126"/>
      <c r="F96" s="126"/>
      <c r="G96" s="126"/>
    </row>
    <row r="97" spans="1:7" ht="14.25" x14ac:dyDescent="0.2">
      <c r="A97" s="4"/>
      <c r="B97" s="126"/>
      <c r="C97" s="126"/>
      <c r="D97" s="126"/>
      <c r="E97" s="126"/>
      <c r="F97" s="126"/>
      <c r="G97" s="126"/>
    </row>
    <row r="98" spans="1:7" ht="14.25" x14ac:dyDescent="0.2">
      <c r="A98" s="4"/>
      <c r="B98" s="126"/>
      <c r="C98" s="126"/>
      <c r="D98" s="126"/>
      <c r="E98" s="126"/>
      <c r="F98" s="126"/>
      <c r="G98" s="126"/>
    </row>
    <row r="99" spans="1:7" ht="14.25" x14ac:dyDescent="0.2">
      <c r="A99" s="4"/>
      <c r="B99" s="126"/>
      <c r="C99" s="126"/>
      <c r="D99" s="126"/>
      <c r="E99" s="126"/>
      <c r="F99" s="126"/>
      <c r="G99" s="126"/>
    </row>
    <row r="100" spans="1:7" ht="14.25" x14ac:dyDescent="0.2">
      <c r="A100" s="4"/>
      <c r="B100" s="126"/>
      <c r="C100" s="126"/>
      <c r="D100" s="126"/>
      <c r="E100" s="126"/>
      <c r="F100" s="126"/>
      <c r="G100" s="126"/>
    </row>
    <row r="101" spans="1:7" ht="14.25" x14ac:dyDescent="0.2">
      <c r="A101" s="4"/>
      <c r="B101" s="126"/>
      <c r="C101" s="126"/>
      <c r="D101" s="126"/>
      <c r="E101" s="126"/>
      <c r="F101" s="126"/>
      <c r="G101" s="126"/>
    </row>
    <row r="102" spans="1:7" ht="14.25" x14ac:dyDescent="0.2">
      <c r="A102" s="4"/>
      <c r="B102" s="126"/>
      <c r="C102" s="126"/>
      <c r="D102" s="126"/>
      <c r="E102" s="126"/>
      <c r="F102" s="126"/>
      <c r="G102" s="126"/>
    </row>
    <row r="103" spans="1:7" ht="14.25" x14ac:dyDescent="0.2">
      <c r="A103" s="4"/>
      <c r="B103" s="126"/>
      <c r="C103" s="126"/>
      <c r="D103" s="126"/>
      <c r="E103" s="126"/>
      <c r="F103" s="126"/>
      <c r="G103" s="126"/>
    </row>
    <row r="104" spans="1:7" ht="14.25" x14ac:dyDescent="0.2">
      <c r="A104" s="4"/>
      <c r="B104" s="126"/>
      <c r="C104" s="126"/>
      <c r="D104" s="126"/>
      <c r="E104" s="126"/>
      <c r="F104" s="126"/>
      <c r="G104" s="126"/>
    </row>
    <row r="105" spans="1:7" ht="14.25" x14ac:dyDescent="0.2">
      <c r="A105" s="4"/>
      <c r="B105" s="126"/>
      <c r="C105" s="126"/>
      <c r="D105" s="126"/>
      <c r="E105" s="126"/>
      <c r="F105" s="126"/>
      <c r="G105" s="126"/>
    </row>
    <row r="106" spans="1:7" ht="14.25" x14ac:dyDescent="0.2">
      <c r="A106" s="4"/>
      <c r="B106" s="126"/>
      <c r="C106" s="126"/>
      <c r="D106" s="126"/>
      <c r="E106" s="126"/>
      <c r="F106" s="126"/>
      <c r="G106" s="126"/>
    </row>
    <row r="107" spans="1:7" ht="14.25" x14ac:dyDescent="0.2">
      <c r="A107" s="4"/>
      <c r="B107" s="126"/>
      <c r="C107" s="126"/>
      <c r="D107" s="126"/>
      <c r="E107" s="126"/>
      <c r="F107" s="126"/>
      <c r="G107" s="126"/>
    </row>
    <row r="108" spans="1:7" ht="14.25" x14ac:dyDescent="0.2">
      <c r="A108" s="4"/>
      <c r="B108" s="126"/>
      <c r="C108" s="126"/>
      <c r="D108" s="126"/>
      <c r="E108" s="126"/>
      <c r="F108" s="126"/>
      <c r="G108" s="126"/>
    </row>
    <row r="109" spans="1:7" ht="14.25" x14ac:dyDescent="0.2">
      <c r="A109" s="4"/>
      <c r="B109" s="126"/>
      <c r="C109" s="126"/>
      <c r="D109" s="126"/>
      <c r="E109" s="126"/>
      <c r="F109" s="126"/>
      <c r="G109" s="126"/>
    </row>
    <row r="110" spans="1:7" ht="14.25" x14ac:dyDescent="0.2">
      <c r="A110" s="4"/>
      <c r="B110" s="126"/>
      <c r="C110" s="126"/>
      <c r="D110" s="126"/>
      <c r="E110" s="126"/>
      <c r="F110" s="126"/>
      <c r="G110" s="126"/>
    </row>
    <row r="111" spans="1:7" ht="14.25" x14ac:dyDescent="0.2">
      <c r="A111" s="4"/>
      <c r="B111" s="126"/>
      <c r="C111" s="126"/>
      <c r="D111" s="126"/>
      <c r="E111" s="126"/>
      <c r="F111" s="126"/>
      <c r="G111" s="126"/>
    </row>
    <row r="112" spans="1:7" ht="14.25" x14ac:dyDescent="0.2">
      <c r="A112" s="4"/>
      <c r="B112" s="126"/>
      <c r="C112" s="126"/>
      <c r="D112" s="126"/>
      <c r="E112" s="126"/>
      <c r="F112" s="126"/>
      <c r="G112" s="126"/>
    </row>
    <row r="113" spans="1:7" ht="14.25" x14ac:dyDescent="0.2">
      <c r="A113" s="4"/>
      <c r="B113" s="126"/>
      <c r="C113" s="126"/>
      <c r="D113" s="126"/>
      <c r="E113" s="126"/>
      <c r="F113" s="126"/>
      <c r="G113" s="126"/>
    </row>
    <row r="114" spans="1:7" ht="14.25" x14ac:dyDescent="0.2">
      <c r="A114" s="4"/>
      <c r="B114" s="126"/>
      <c r="C114" s="126"/>
      <c r="D114" s="126"/>
      <c r="E114" s="126"/>
      <c r="F114" s="126"/>
      <c r="G114" s="126"/>
    </row>
    <row r="115" spans="1:7" ht="14.25" x14ac:dyDescent="0.2">
      <c r="A115" s="4"/>
      <c r="B115" s="126"/>
      <c r="C115" s="126"/>
      <c r="D115" s="126"/>
      <c r="E115" s="126"/>
      <c r="F115" s="126"/>
      <c r="G115" s="126"/>
    </row>
    <row r="116" spans="1:7" ht="14.25" x14ac:dyDescent="0.2">
      <c r="A116" s="4"/>
      <c r="B116" s="126"/>
      <c r="C116" s="126"/>
      <c r="D116" s="126"/>
      <c r="E116" s="126"/>
      <c r="F116" s="126"/>
      <c r="G116" s="126"/>
    </row>
    <row r="117" spans="1:7" ht="14.25" x14ac:dyDescent="0.2">
      <c r="A117" s="4"/>
      <c r="B117" s="126"/>
      <c r="C117" s="126"/>
      <c r="D117" s="126"/>
      <c r="E117" s="126"/>
      <c r="F117" s="126"/>
      <c r="G117" s="126"/>
    </row>
    <row r="118" spans="1:7" ht="14.25" x14ac:dyDescent="0.2">
      <c r="A118" s="4"/>
      <c r="B118" s="126"/>
      <c r="C118" s="126"/>
      <c r="D118" s="126"/>
      <c r="E118" s="126"/>
      <c r="F118" s="126"/>
      <c r="G118" s="126"/>
    </row>
    <row r="119" spans="1:7" ht="14.25" x14ac:dyDescent="0.2">
      <c r="A119" s="4"/>
      <c r="B119" s="126"/>
      <c r="C119" s="126"/>
      <c r="D119" s="126"/>
      <c r="E119" s="126"/>
      <c r="F119" s="126"/>
      <c r="G119" s="126"/>
    </row>
    <row r="120" spans="1:7" ht="14.25" x14ac:dyDescent="0.2">
      <c r="A120" s="4"/>
      <c r="B120" s="126"/>
      <c r="C120" s="126"/>
      <c r="D120" s="126"/>
      <c r="E120" s="126"/>
      <c r="F120" s="126"/>
      <c r="G120" s="126"/>
    </row>
    <row r="121" spans="1:7" ht="14.25" x14ac:dyDescent="0.2">
      <c r="A121" s="4"/>
      <c r="B121" s="126"/>
      <c r="C121" s="126"/>
      <c r="D121" s="126"/>
      <c r="E121" s="126"/>
      <c r="F121" s="126"/>
      <c r="G121" s="126"/>
    </row>
    <row r="122" spans="1:7" ht="14.25" x14ac:dyDescent="0.2">
      <c r="A122" s="4"/>
      <c r="B122" s="126"/>
      <c r="C122" s="126"/>
      <c r="D122" s="126"/>
      <c r="E122" s="126"/>
      <c r="F122" s="126"/>
      <c r="G122" s="126"/>
    </row>
    <row r="123" spans="1:7" ht="14.25" x14ac:dyDescent="0.2">
      <c r="A123" s="4"/>
      <c r="B123" s="126"/>
      <c r="C123" s="126"/>
      <c r="D123" s="126"/>
      <c r="E123" s="126"/>
      <c r="F123" s="126"/>
      <c r="G123" s="126"/>
    </row>
    <row r="124" spans="1:7" ht="14.25" x14ac:dyDescent="0.2">
      <c r="A124" s="4"/>
      <c r="B124" s="126"/>
      <c r="C124" s="126"/>
      <c r="D124" s="126"/>
      <c r="E124" s="126"/>
      <c r="F124" s="126"/>
      <c r="G124" s="126"/>
    </row>
    <row r="125" spans="1:7" ht="14.25" x14ac:dyDescent="0.2">
      <c r="A125" s="4"/>
      <c r="B125" s="126"/>
      <c r="C125" s="126"/>
      <c r="D125" s="126"/>
      <c r="E125" s="126"/>
      <c r="F125" s="126"/>
      <c r="G125" s="126"/>
    </row>
    <row r="126" spans="1:7" ht="14.25" x14ac:dyDescent="0.2">
      <c r="A126" s="4"/>
      <c r="B126" s="126"/>
      <c r="C126" s="126"/>
      <c r="D126" s="126"/>
      <c r="E126" s="126"/>
      <c r="F126" s="126"/>
      <c r="G126" s="126"/>
    </row>
    <row r="127" spans="1:7" ht="14.25" x14ac:dyDescent="0.2">
      <c r="A127" s="4"/>
      <c r="B127" s="126"/>
      <c r="C127" s="126"/>
      <c r="D127" s="126"/>
      <c r="E127" s="126"/>
      <c r="F127" s="126"/>
      <c r="G127" s="126"/>
    </row>
    <row r="128" spans="1:7" ht="14.25" x14ac:dyDescent="0.2">
      <c r="A128" s="4"/>
      <c r="B128" s="126"/>
      <c r="C128" s="126"/>
      <c r="D128" s="126"/>
      <c r="E128" s="126"/>
      <c r="F128" s="126"/>
      <c r="G128" s="126"/>
    </row>
    <row r="129" spans="1:7" ht="14.25" x14ac:dyDescent="0.2">
      <c r="A129" s="4"/>
      <c r="B129" s="126"/>
      <c r="C129" s="126"/>
      <c r="D129" s="126"/>
      <c r="E129" s="126"/>
      <c r="F129" s="126"/>
      <c r="G129" s="126"/>
    </row>
    <row r="130" spans="1:7" ht="14.25" x14ac:dyDescent="0.2">
      <c r="A130" s="4"/>
      <c r="B130" s="126"/>
      <c r="C130" s="126"/>
      <c r="D130" s="126"/>
      <c r="E130" s="126"/>
      <c r="F130" s="126"/>
      <c r="G130" s="126"/>
    </row>
    <row r="131" spans="1:7" ht="14.25" x14ac:dyDescent="0.2">
      <c r="A131" s="4"/>
      <c r="B131" s="126"/>
      <c r="C131" s="126"/>
      <c r="D131" s="126"/>
      <c r="E131" s="126"/>
      <c r="F131" s="126"/>
      <c r="G131" s="126"/>
    </row>
    <row r="132" spans="1:7" ht="14.25" x14ac:dyDescent="0.2">
      <c r="A132" s="4"/>
      <c r="B132" s="126"/>
      <c r="C132" s="126"/>
      <c r="D132" s="126"/>
      <c r="E132" s="126"/>
      <c r="F132" s="126"/>
      <c r="G132" s="126"/>
    </row>
    <row r="133" spans="1:7" ht="14.25" x14ac:dyDescent="0.2">
      <c r="A133" s="4"/>
      <c r="B133" s="126"/>
      <c r="C133" s="126"/>
      <c r="D133" s="126"/>
      <c r="E133" s="126"/>
      <c r="F133" s="126"/>
      <c r="G133" s="126"/>
    </row>
    <row r="134" spans="1:7" ht="14.25" x14ac:dyDescent="0.2">
      <c r="A134" s="4"/>
      <c r="B134" s="126"/>
      <c r="C134" s="126"/>
      <c r="D134" s="126"/>
      <c r="E134" s="126"/>
      <c r="F134" s="126"/>
      <c r="G134" s="126"/>
    </row>
    <row r="135" spans="1:7" ht="14.25" x14ac:dyDescent="0.2">
      <c r="A135" s="4"/>
      <c r="B135" s="126"/>
      <c r="C135" s="126"/>
      <c r="D135" s="126"/>
      <c r="E135" s="126"/>
      <c r="F135" s="126"/>
      <c r="G135" s="126"/>
    </row>
    <row r="136" spans="1:7" ht="14.25" x14ac:dyDescent="0.2">
      <c r="A136" s="4"/>
      <c r="B136" s="126"/>
      <c r="C136" s="126"/>
      <c r="D136" s="126"/>
      <c r="E136" s="126"/>
      <c r="F136" s="126"/>
      <c r="G136" s="126"/>
    </row>
    <row r="137" spans="1:7" ht="14.25" x14ac:dyDescent="0.2">
      <c r="A137" s="4"/>
      <c r="B137" s="126"/>
      <c r="C137" s="126"/>
      <c r="D137" s="126"/>
      <c r="E137" s="126"/>
      <c r="F137" s="126"/>
      <c r="G137" s="126"/>
    </row>
    <row r="138" spans="1:7" ht="14.25" x14ac:dyDescent="0.2">
      <c r="A138" s="4"/>
      <c r="B138" s="126"/>
      <c r="C138" s="126"/>
      <c r="D138" s="126"/>
      <c r="E138" s="126"/>
      <c r="F138" s="126"/>
      <c r="G138" s="126"/>
    </row>
    <row r="139" spans="1:7" ht="14.25" x14ac:dyDescent="0.2">
      <c r="A139" s="4"/>
      <c r="B139" s="126"/>
      <c r="C139" s="126"/>
      <c r="D139" s="126"/>
      <c r="E139" s="126"/>
      <c r="F139" s="126"/>
      <c r="G139" s="126"/>
    </row>
    <row r="140" spans="1:7" ht="14.25" x14ac:dyDescent="0.2">
      <c r="A140" s="4"/>
      <c r="B140" s="126"/>
      <c r="C140" s="126"/>
      <c r="D140" s="126"/>
      <c r="E140" s="126"/>
      <c r="F140" s="126"/>
      <c r="G140" s="126"/>
    </row>
    <row r="141" spans="1:7" ht="14.25" x14ac:dyDescent="0.2">
      <c r="A141" s="4"/>
      <c r="B141" s="126"/>
      <c r="C141" s="126"/>
      <c r="D141" s="126"/>
      <c r="E141" s="126"/>
      <c r="F141" s="126"/>
      <c r="G141" s="126"/>
    </row>
    <row r="142" spans="1:7" ht="14.25" x14ac:dyDescent="0.2">
      <c r="A142" s="4"/>
      <c r="B142" s="126"/>
      <c r="C142" s="126"/>
      <c r="D142" s="126"/>
      <c r="E142" s="126"/>
      <c r="F142" s="126"/>
      <c r="G142" s="126"/>
    </row>
    <row r="143" spans="1:7" ht="14.25" x14ac:dyDescent="0.2">
      <c r="A143" s="4"/>
      <c r="B143" s="126"/>
      <c r="C143" s="126"/>
      <c r="D143" s="126"/>
      <c r="E143" s="126"/>
      <c r="F143" s="126"/>
      <c r="G143" s="126"/>
    </row>
    <row r="144" spans="1:7" ht="14.25" x14ac:dyDescent="0.2">
      <c r="A144" s="4"/>
      <c r="B144" s="126"/>
      <c r="C144" s="126"/>
      <c r="D144" s="126"/>
      <c r="E144" s="126"/>
      <c r="F144" s="126"/>
      <c r="G144" s="126"/>
    </row>
    <row r="145" spans="1:7" ht="14.25" x14ac:dyDescent="0.2">
      <c r="A145" s="4"/>
      <c r="B145" s="126"/>
      <c r="C145" s="126"/>
      <c r="D145" s="126"/>
      <c r="E145" s="126"/>
      <c r="F145" s="126"/>
      <c r="G145" s="126"/>
    </row>
    <row r="146" spans="1:7" ht="14.25" x14ac:dyDescent="0.2">
      <c r="A146" s="4"/>
      <c r="B146" s="126"/>
      <c r="C146" s="126"/>
      <c r="D146" s="126"/>
      <c r="E146" s="126"/>
      <c r="F146" s="126"/>
      <c r="G146" s="126"/>
    </row>
    <row r="147" spans="1:7" ht="14.25" x14ac:dyDescent="0.2">
      <c r="A147" s="4"/>
      <c r="B147" s="126"/>
      <c r="C147" s="126"/>
      <c r="D147" s="126"/>
      <c r="E147" s="126"/>
      <c r="F147" s="126"/>
      <c r="G147" s="126"/>
    </row>
    <row r="148" spans="1:7" ht="14.25" x14ac:dyDescent="0.2">
      <c r="A148" s="4"/>
      <c r="B148" s="126"/>
      <c r="C148" s="126"/>
      <c r="D148" s="126"/>
      <c r="E148" s="126"/>
      <c r="F148" s="126"/>
      <c r="G148" s="126"/>
    </row>
    <row r="149" spans="1:7" ht="14.25" x14ac:dyDescent="0.2">
      <c r="A149" s="4"/>
      <c r="B149" s="126"/>
      <c r="C149" s="126"/>
      <c r="D149" s="126"/>
      <c r="E149" s="126"/>
      <c r="F149" s="126"/>
      <c r="G149" s="126"/>
    </row>
    <row r="150" spans="1:7" ht="14.25" x14ac:dyDescent="0.2">
      <c r="A150" s="4"/>
      <c r="B150" s="126"/>
      <c r="C150" s="126"/>
      <c r="D150" s="126"/>
      <c r="E150" s="126"/>
      <c r="F150" s="126"/>
      <c r="G150" s="126"/>
    </row>
    <row r="151" spans="1:7" ht="14.25" x14ac:dyDescent="0.2">
      <c r="A151" s="4"/>
      <c r="B151" s="126"/>
      <c r="C151" s="126"/>
      <c r="D151" s="126"/>
      <c r="E151" s="126"/>
      <c r="F151" s="126"/>
      <c r="G151" s="126"/>
    </row>
    <row r="152" spans="1:7" ht="14.25" x14ac:dyDescent="0.2">
      <c r="A152" s="4"/>
      <c r="B152" s="126"/>
      <c r="C152" s="126"/>
      <c r="D152" s="126"/>
      <c r="E152" s="126"/>
      <c r="F152" s="126"/>
      <c r="G152" s="126"/>
    </row>
    <row r="153" spans="1:7" ht="14.25" x14ac:dyDescent="0.2">
      <c r="A153" s="4"/>
      <c r="B153" s="126"/>
      <c r="C153" s="126"/>
      <c r="D153" s="126"/>
      <c r="E153" s="126"/>
      <c r="F153" s="126"/>
      <c r="G153" s="126"/>
    </row>
    <row r="154" spans="1:7" ht="14.25" x14ac:dyDescent="0.2">
      <c r="A154" s="4"/>
      <c r="B154" s="126"/>
      <c r="C154" s="126"/>
      <c r="D154" s="126"/>
      <c r="E154" s="126"/>
      <c r="F154" s="126"/>
      <c r="G154" s="126"/>
    </row>
    <row r="155" spans="1:7" ht="14.25" x14ac:dyDescent="0.2">
      <c r="A155" s="4"/>
      <c r="B155" s="126"/>
      <c r="C155" s="126"/>
      <c r="D155" s="126"/>
      <c r="E155" s="126"/>
      <c r="F155" s="126"/>
      <c r="G155" s="126"/>
    </row>
    <row r="156" spans="1:7" ht="14.25" x14ac:dyDescent="0.2">
      <c r="A156" s="4"/>
      <c r="B156" s="126"/>
      <c r="C156" s="126"/>
      <c r="D156" s="126"/>
      <c r="E156" s="126"/>
      <c r="F156" s="126"/>
      <c r="G156" s="126"/>
    </row>
    <row r="157" spans="1:7" ht="14.25" x14ac:dyDescent="0.2">
      <c r="A157" s="4"/>
      <c r="B157" s="126"/>
      <c r="C157" s="126"/>
      <c r="D157" s="126"/>
      <c r="E157" s="126"/>
      <c r="F157" s="126"/>
      <c r="G157" s="126"/>
    </row>
    <row r="158" spans="1:7" ht="14.25" x14ac:dyDescent="0.2">
      <c r="A158" s="4"/>
      <c r="B158" s="126"/>
      <c r="C158" s="126"/>
      <c r="D158" s="126"/>
      <c r="E158" s="126"/>
      <c r="F158" s="126"/>
      <c r="G158" s="126"/>
    </row>
    <row r="159" spans="1:7" ht="14.25" x14ac:dyDescent="0.2">
      <c r="A159" s="4"/>
      <c r="B159" s="126"/>
      <c r="C159" s="126"/>
      <c r="D159" s="126"/>
      <c r="E159" s="126"/>
      <c r="F159" s="126"/>
      <c r="G159" s="126"/>
    </row>
    <row r="160" spans="1:7" ht="14.25" x14ac:dyDescent="0.2">
      <c r="A160" s="4"/>
      <c r="B160" s="126"/>
      <c r="C160" s="126"/>
      <c r="D160" s="126"/>
      <c r="E160" s="126"/>
      <c r="F160" s="126"/>
      <c r="G160" s="126"/>
    </row>
    <row r="161" spans="1:7" ht="14.25" x14ac:dyDescent="0.2">
      <c r="A161" s="4"/>
      <c r="B161" s="126"/>
      <c r="C161" s="126"/>
      <c r="D161" s="126"/>
      <c r="E161" s="126"/>
      <c r="F161" s="126"/>
      <c r="G161" s="126"/>
    </row>
    <row r="162" spans="1:7" ht="14.25" x14ac:dyDescent="0.2">
      <c r="A162" s="4"/>
      <c r="B162" s="126"/>
      <c r="C162" s="126"/>
      <c r="D162" s="126"/>
      <c r="E162" s="126"/>
      <c r="F162" s="126"/>
      <c r="G162" s="126"/>
    </row>
    <row r="163" spans="1:7" ht="14.25" x14ac:dyDescent="0.2">
      <c r="A163" s="4"/>
      <c r="B163" s="126"/>
      <c r="C163" s="126"/>
      <c r="D163" s="126"/>
      <c r="E163" s="126"/>
      <c r="F163" s="126"/>
      <c r="G163" s="126"/>
    </row>
    <row r="164" spans="1:7" ht="14.25" x14ac:dyDescent="0.2">
      <c r="A164" s="4"/>
      <c r="B164" s="126"/>
      <c r="C164" s="126"/>
      <c r="D164" s="126"/>
      <c r="E164" s="126"/>
      <c r="F164" s="126"/>
      <c r="G164" s="126"/>
    </row>
    <row r="165" spans="1:7" ht="14.25" x14ac:dyDescent="0.2">
      <c r="A165" s="4"/>
      <c r="B165" s="126"/>
      <c r="C165" s="126"/>
      <c r="D165" s="126"/>
      <c r="E165" s="126"/>
      <c r="F165" s="126"/>
      <c r="G165" s="126"/>
    </row>
    <row r="166" spans="1:7" ht="14.25" x14ac:dyDescent="0.2">
      <c r="A166" s="4"/>
      <c r="B166" s="126"/>
      <c r="C166" s="126"/>
      <c r="D166" s="126"/>
      <c r="E166" s="126"/>
      <c r="F166" s="126"/>
      <c r="G166" s="126"/>
    </row>
    <row r="167" spans="1:7" ht="14.25" x14ac:dyDescent="0.2">
      <c r="A167" s="4"/>
      <c r="B167" s="126"/>
      <c r="C167" s="126"/>
      <c r="D167" s="126"/>
      <c r="E167" s="126"/>
      <c r="F167" s="126"/>
      <c r="G167" s="126"/>
    </row>
    <row r="168" spans="1:7" ht="14.25" x14ac:dyDescent="0.2">
      <c r="A168" s="4"/>
      <c r="B168" s="126"/>
      <c r="C168" s="126"/>
      <c r="D168" s="126"/>
      <c r="E168" s="126"/>
      <c r="F168" s="126"/>
      <c r="G168" s="126"/>
    </row>
    <row r="169" spans="1:7" ht="14.25" x14ac:dyDescent="0.2">
      <c r="A169" s="4"/>
      <c r="B169" s="126"/>
      <c r="C169" s="126"/>
      <c r="D169" s="126"/>
      <c r="E169" s="126"/>
      <c r="F169" s="126"/>
      <c r="G169" s="126"/>
    </row>
    <row r="170" spans="1:7" ht="14.25" x14ac:dyDescent="0.2">
      <c r="A170" s="4"/>
      <c r="B170" s="126"/>
      <c r="C170" s="126"/>
      <c r="D170" s="126"/>
      <c r="E170" s="126"/>
      <c r="F170" s="126"/>
      <c r="G170" s="126"/>
    </row>
    <row r="171" spans="1:7" ht="14.25" x14ac:dyDescent="0.2">
      <c r="A171" s="4"/>
      <c r="B171" s="126"/>
      <c r="C171" s="126"/>
      <c r="D171" s="126"/>
      <c r="E171" s="126"/>
      <c r="F171" s="126"/>
      <c r="G171" s="126"/>
    </row>
    <row r="172" spans="1:7" ht="14.25" x14ac:dyDescent="0.2">
      <c r="A172" s="4"/>
      <c r="B172" s="126"/>
      <c r="C172" s="126"/>
      <c r="D172" s="126"/>
      <c r="E172" s="126"/>
      <c r="F172" s="126"/>
      <c r="G172" s="126"/>
    </row>
    <row r="173" spans="1:7" ht="14.25" x14ac:dyDescent="0.2">
      <c r="A173" s="4"/>
      <c r="B173" s="126"/>
      <c r="C173" s="126"/>
      <c r="D173" s="126"/>
      <c r="E173" s="126"/>
      <c r="F173" s="126"/>
      <c r="G173" s="126"/>
    </row>
    <row r="174" spans="1:7" ht="14.25" x14ac:dyDescent="0.2">
      <c r="A174" s="4"/>
      <c r="B174" s="126"/>
      <c r="C174" s="126"/>
      <c r="D174" s="126"/>
      <c r="E174" s="126"/>
      <c r="F174" s="126"/>
      <c r="G174" s="126"/>
    </row>
    <row r="175" spans="1:7" ht="14.25" x14ac:dyDescent="0.2">
      <c r="A175" s="4"/>
      <c r="B175" s="126"/>
      <c r="C175" s="126"/>
      <c r="D175" s="126"/>
      <c r="E175" s="126"/>
      <c r="F175" s="126"/>
      <c r="G175" s="126"/>
    </row>
    <row r="176" spans="1:7" ht="14.25" x14ac:dyDescent="0.2">
      <c r="A176" s="4"/>
      <c r="B176" s="126"/>
      <c r="C176" s="126"/>
      <c r="D176" s="126"/>
      <c r="E176" s="126"/>
      <c r="F176" s="126"/>
      <c r="G176" s="126"/>
    </row>
    <row r="177" spans="1:7" ht="14.25" x14ac:dyDescent="0.2">
      <c r="A177" s="4"/>
      <c r="B177" s="126"/>
      <c r="C177" s="126"/>
      <c r="D177" s="126"/>
      <c r="E177" s="126"/>
      <c r="F177" s="126"/>
      <c r="G177" s="126"/>
    </row>
    <row r="178" spans="1:7" ht="14.25" x14ac:dyDescent="0.2">
      <c r="A178" s="4"/>
      <c r="B178" s="126"/>
      <c r="C178" s="126"/>
      <c r="D178" s="126"/>
      <c r="E178" s="126"/>
      <c r="F178" s="126"/>
      <c r="G178" s="126"/>
    </row>
    <row r="179" spans="1:7" ht="14.25" x14ac:dyDescent="0.2">
      <c r="A179" s="4"/>
      <c r="B179" s="126"/>
      <c r="C179" s="126"/>
      <c r="D179" s="126"/>
      <c r="E179" s="126"/>
      <c r="F179" s="126"/>
      <c r="G179" s="126"/>
    </row>
    <row r="180" spans="1:7" ht="14.25" x14ac:dyDescent="0.2">
      <c r="A180" s="4"/>
      <c r="B180" s="126"/>
      <c r="C180" s="126"/>
      <c r="D180" s="126"/>
      <c r="E180" s="126"/>
      <c r="F180" s="126"/>
      <c r="G180" s="126"/>
    </row>
    <row r="181" spans="1:7" ht="14.25" x14ac:dyDescent="0.2">
      <c r="A181" s="4"/>
      <c r="B181" s="126"/>
      <c r="C181" s="126"/>
      <c r="D181" s="126"/>
      <c r="E181" s="126"/>
      <c r="F181" s="126"/>
      <c r="G181" s="126"/>
    </row>
    <row r="182" spans="1:7" ht="14.25" x14ac:dyDescent="0.2">
      <c r="A182" s="4"/>
      <c r="B182" s="126"/>
      <c r="C182" s="126"/>
      <c r="D182" s="126"/>
      <c r="E182" s="126"/>
      <c r="F182" s="126"/>
      <c r="G182" s="126"/>
    </row>
    <row r="183" spans="1:7" ht="14.25" x14ac:dyDescent="0.2">
      <c r="A183" s="4"/>
      <c r="B183" s="126"/>
      <c r="C183" s="126"/>
      <c r="D183" s="126"/>
      <c r="E183" s="126"/>
      <c r="F183" s="126"/>
      <c r="G183" s="126"/>
    </row>
    <row r="184" spans="1:7" ht="14.25" x14ac:dyDescent="0.2">
      <c r="A184" s="4"/>
      <c r="B184" s="126"/>
      <c r="C184" s="126"/>
      <c r="D184" s="126"/>
      <c r="E184" s="126"/>
      <c r="F184" s="126"/>
      <c r="G184" s="126"/>
    </row>
    <row r="185" spans="1:7" ht="14.25" x14ac:dyDescent="0.2">
      <c r="A185" s="4"/>
      <c r="B185" s="126"/>
      <c r="C185" s="126"/>
      <c r="D185" s="126"/>
      <c r="E185" s="126"/>
      <c r="F185" s="126"/>
      <c r="G185" s="126"/>
    </row>
    <row r="186" spans="1:7" ht="14.25" x14ac:dyDescent="0.2">
      <c r="A186" s="4"/>
      <c r="B186" s="126"/>
      <c r="C186" s="126"/>
      <c r="D186" s="126"/>
      <c r="E186" s="126"/>
      <c r="F186" s="126"/>
      <c r="G186" s="126"/>
    </row>
    <row r="187" spans="1:7" ht="14.25" x14ac:dyDescent="0.2">
      <c r="A187" s="4"/>
      <c r="B187" s="126"/>
      <c r="C187" s="126"/>
      <c r="D187" s="126"/>
      <c r="E187" s="126"/>
      <c r="F187" s="126"/>
      <c r="G187" s="126"/>
    </row>
    <row r="188" spans="1:7" ht="14.25" x14ac:dyDescent="0.2">
      <c r="A188" s="4"/>
      <c r="B188" s="126"/>
      <c r="C188" s="126"/>
      <c r="D188" s="126"/>
      <c r="E188" s="126"/>
      <c r="F188" s="126"/>
      <c r="G188" s="126"/>
    </row>
    <row r="189" spans="1:7" ht="14.25" x14ac:dyDescent="0.2">
      <c r="A189" s="4"/>
      <c r="B189" s="126"/>
      <c r="C189" s="126"/>
      <c r="D189" s="126"/>
      <c r="E189" s="126"/>
      <c r="F189" s="126"/>
      <c r="G189" s="126"/>
    </row>
    <row r="190" spans="1:7" ht="14.25" x14ac:dyDescent="0.2">
      <c r="A190" s="4"/>
      <c r="B190" s="126"/>
      <c r="C190" s="126"/>
      <c r="D190" s="126"/>
      <c r="E190" s="126"/>
      <c r="F190" s="126"/>
      <c r="G190" s="126"/>
    </row>
    <row r="191" spans="1:7" ht="14.25" x14ac:dyDescent="0.2">
      <c r="A191" s="4"/>
      <c r="B191" s="126"/>
      <c r="C191" s="126"/>
      <c r="D191" s="126"/>
      <c r="E191" s="126"/>
      <c r="F191" s="126"/>
      <c r="G191" s="126"/>
    </row>
    <row r="192" spans="1:7" ht="14.25" x14ac:dyDescent="0.2">
      <c r="A192" s="4"/>
      <c r="B192" s="126"/>
      <c r="C192" s="126"/>
      <c r="D192" s="126"/>
      <c r="E192" s="126"/>
      <c r="F192" s="126"/>
      <c r="G192" s="126"/>
    </row>
    <row r="193" spans="1:7" ht="14.25" x14ac:dyDescent="0.2">
      <c r="A193" s="4"/>
      <c r="B193" s="126"/>
      <c r="C193" s="126"/>
      <c r="D193" s="126"/>
      <c r="E193" s="126"/>
      <c r="F193" s="126"/>
      <c r="G193" s="126"/>
    </row>
    <row r="194" spans="1:7" ht="14.25" x14ac:dyDescent="0.2">
      <c r="A194" s="4"/>
      <c r="B194" s="126"/>
      <c r="C194" s="126"/>
      <c r="D194" s="126"/>
      <c r="E194" s="126"/>
      <c r="F194" s="126"/>
      <c r="G194" s="126"/>
    </row>
    <row r="195" spans="1:7" ht="14.25" x14ac:dyDescent="0.2">
      <c r="A195" s="4"/>
      <c r="B195" s="126"/>
      <c r="C195" s="126"/>
      <c r="D195" s="126"/>
      <c r="E195" s="126"/>
      <c r="F195" s="126"/>
      <c r="G195" s="126"/>
    </row>
    <row r="196" spans="1:7" ht="14.25" x14ac:dyDescent="0.2">
      <c r="A196" s="4"/>
      <c r="B196" s="126"/>
      <c r="C196" s="126"/>
      <c r="D196" s="126"/>
      <c r="E196" s="126"/>
      <c r="F196" s="126"/>
      <c r="G196" s="126"/>
    </row>
    <row r="197" spans="1:7" ht="14.25" x14ac:dyDescent="0.2">
      <c r="A197" s="4"/>
      <c r="B197" s="126"/>
      <c r="C197" s="126"/>
      <c r="D197" s="126"/>
      <c r="E197" s="126"/>
      <c r="F197" s="126"/>
      <c r="G197" s="126"/>
    </row>
    <row r="198" spans="1:7" ht="14.25" x14ac:dyDescent="0.2">
      <c r="A198" s="4"/>
      <c r="B198" s="126"/>
      <c r="C198" s="126"/>
      <c r="D198" s="126"/>
      <c r="E198" s="126"/>
      <c r="F198" s="126"/>
      <c r="G198" s="126"/>
    </row>
    <row r="199" spans="1:7" ht="14.25" x14ac:dyDescent="0.2">
      <c r="A199" s="4"/>
      <c r="B199" s="126"/>
      <c r="C199" s="126"/>
      <c r="D199" s="126"/>
      <c r="E199" s="126"/>
      <c r="F199" s="126"/>
      <c r="G199" s="126"/>
    </row>
    <row r="200" spans="1:7" ht="14.25" x14ac:dyDescent="0.2">
      <c r="A200" s="4"/>
      <c r="B200" s="126"/>
      <c r="C200" s="126"/>
      <c r="D200" s="126"/>
      <c r="E200" s="126"/>
      <c r="F200" s="126"/>
      <c r="G200" s="126"/>
    </row>
    <row r="201" spans="1:7" ht="14.25" x14ac:dyDescent="0.2">
      <c r="A201" s="4"/>
      <c r="B201" s="126"/>
      <c r="C201" s="126"/>
      <c r="D201" s="126"/>
      <c r="E201" s="126"/>
      <c r="F201" s="126"/>
      <c r="G201" s="126"/>
    </row>
    <row r="202" spans="1:7" ht="14.25" x14ac:dyDescent="0.2">
      <c r="A202" s="4"/>
      <c r="B202" s="126"/>
      <c r="C202" s="126"/>
      <c r="D202" s="126"/>
      <c r="E202" s="126"/>
      <c r="F202" s="126"/>
      <c r="G202" s="126"/>
    </row>
    <row r="203" spans="1:7" ht="14.25" x14ac:dyDescent="0.2">
      <c r="A203" s="4"/>
      <c r="B203" s="126"/>
      <c r="C203" s="126"/>
      <c r="D203" s="126"/>
      <c r="E203" s="126"/>
      <c r="F203" s="126"/>
      <c r="G203" s="126"/>
    </row>
    <row r="204" spans="1:7" ht="14.25" x14ac:dyDescent="0.2">
      <c r="A204" s="4"/>
      <c r="B204" s="126"/>
      <c r="C204" s="126"/>
      <c r="D204" s="126"/>
      <c r="E204" s="126"/>
      <c r="F204" s="126"/>
      <c r="G204" s="126"/>
    </row>
    <row r="205" spans="1:7" ht="14.25" x14ac:dyDescent="0.2">
      <c r="A205" s="4"/>
      <c r="B205" s="126"/>
      <c r="C205" s="126"/>
      <c r="D205" s="126"/>
      <c r="E205" s="126"/>
      <c r="F205" s="126"/>
      <c r="G205" s="126"/>
    </row>
    <row r="206" spans="1:7" ht="14.25" x14ac:dyDescent="0.2">
      <c r="A206" s="4"/>
      <c r="B206" s="126"/>
      <c r="C206" s="126"/>
      <c r="D206" s="126"/>
      <c r="E206" s="126"/>
      <c r="F206" s="126"/>
      <c r="G206" s="126"/>
    </row>
    <row r="207" spans="1:7" ht="14.25" x14ac:dyDescent="0.2">
      <c r="A207" s="4"/>
      <c r="B207" s="126"/>
      <c r="C207" s="126"/>
      <c r="D207" s="126"/>
      <c r="E207" s="126"/>
      <c r="F207" s="126"/>
      <c r="G207" s="126"/>
    </row>
    <row r="208" spans="1:7" ht="14.25" x14ac:dyDescent="0.2">
      <c r="A208" s="4"/>
      <c r="B208" s="126"/>
      <c r="C208" s="126"/>
      <c r="D208" s="126"/>
      <c r="E208" s="126"/>
      <c r="F208" s="126"/>
      <c r="G208" s="126"/>
    </row>
    <row r="209" spans="1:7" ht="14.25" x14ac:dyDescent="0.2">
      <c r="A209" s="4"/>
      <c r="B209" s="126"/>
      <c r="C209" s="126"/>
      <c r="D209" s="126"/>
      <c r="E209" s="126"/>
      <c r="F209" s="126"/>
      <c r="G209" s="126"/>
    </row>
    <row r="210" spans="1:7" ht="14.25" x14ac:dyDescent="0.2">
      <c r="A210" s="4"/>
      <c r="B210" s="126"/>
      <c r="C210" s="126"/>
      <c r="D210" s="126"/>
      <c r="E210" s="126"/>
      <c r="F210" s="126"/>
      <c r="G210" s="126"/>
    </row>
    <row r="211" spans="1:7" ht="14.25" x14ac:dyDescent="0.2">
      <c r="A211" s="4"/>
      <c r="B211" s="126"/>
      <c r="C211" s="126"/>
      <c r="D211" s="126"/>
      <c r="E211" s="126"/>
      <c r="F211" s="126"/>
      <c r="G211" s="126"/>
    </row>
    <row r="212" spans="1:7" ht="14.25" x14ac:dyDescent="0.2">
      <c r="A212" s="4"/>
      <c r="B212" s="126"/>
      <c r="C212" s="126"/>
      <c r="D212" s="126"/>
      <c r="E212" s="126"/>
      <c r="F212" s="126"/>
      <c r="G212" s="126"/>
    </row>
    <row r="213" spans="1:7" ht="14.25" x14ac:dyDescent="0.2">
      <c r="A213" s="4"/>
      <c r="B213" s="126"/>
      <c r="C213" s="126"/>
      <c r="D213" s="126"/>
      <c r="E213" s="126"/>
      <c r="F213" s="126"/>
      <c r="G213" s="126"/>
    </row>
    <row r="214" spans="1:7" ht="14.25" x14ac:dyDescent="0.2">
      <c r="A214" s="4"/>
      <c r="B214" s="126"/>
      <c r="C214" s="126"/>
      <c r="D214" s="126"/>
      <c r="E214" s="126"/>
      <c r="F214" s="126"/>
      <c r="G214" s="126"/>
    </row>
    <row r="215" spans="1:7" ht="14.25" x14ac:dyDescent="0.2">
      <c r="A215" s="4"/>
      <c r="B215" s="126"/>
      <c r="C215" s="126"/>
      <c r="D215" s="126"/>
      <c r="E215" s="126"/>
      <c r="F215" s="126"/>
      <c r="G215" s="126"/>
    </row>
    <row r="216" spans="1:7" ht="14.25" x14ac:dyDescent="0.2">
      <c r="A216" s="4"/>
      <c r="B216" s="126"/>
      <c r="C216" s="126"/>
      <c r="D216" s="126"/>
      <c r="E216" s="126"/>
      <c r="F216" s="126"/>
      <c r="G216" s="126"/>
    </row>
    <row r="217" spans="1:7" ht="14.25" x14ac:dyDescent="0.2">
      <c r="A217" s="4"/>
      <c r="B217" s="126"/>
      <c r="C217" s="126"/>
      <c r="D217" s="126"/>
      <c r="E217" s="126"/>
      <c r="F217" s="126"/>
      <c r="G217" s="126"/>
    </row>
    <row r="218" spans="1:7" ht="14.25" x14ac:dyDescent="0.2">
      <c r="A218" s="4"/>
      <c r="B218" s="126"/>
      <c r="C218" s="126"/>
      <c r="D218" s="126"/>
      <c r="E218" s="126"/>
      <c r="F218" s="126"/>
      <c r="G218" s="126"/>
    </row>
    <row r="219" spans="1:7" ht="14.25" x14ac:dyDescent="0.2">
      <c r="A219" s="4"/>
      <c r="B219" s="126"/>
      <c r="C219" s="126"/>
      <c r="D219" s="126"/>
      <c r="E219" s="126"/>
      <c r="F219" s="126"/>
      <c r="G219" s="126"/>
    </row>
    <row r="220" spans="1:7" ht="14.25" x14ac:dyDescent="0.2">
      <c r="A220" s="4"/>
      <c r="B220" s="126"/>
      <c r="C220" s="126"/>
      <c r="D220" s="126"/>
      <c r="E220" s="126"/>
      <c r="F220" s="126"/>
      <c r="G220" s="126"/>
    </row>
    <row r="221" spans="1:7" ht="14.25" x14ac:dyDescent="0.2">
      <c r="A221" s="4"/>
      <c r="B221" s="126"/>
      <c r="C221" s="126"/>
      <c r="D221" s="126"/>
      <c r="E221" s="126"/>
      <c r="F221" s="126"/>
      <c r="G221" s="126"/>
    </row>
    <row r="222" spans="1:7" ht="14.25" x14ac:dyDescent="0.2">
      <c r="A222" s="4"/>
      <c r="B222" s="126"/>
      <c r="C222" s="126"/>
      <c r="D222" s="126"/>
      <c r="E222" s="126"/>
      <c r="F222" s="126"/>
      <c r="G222" s="126"/>
    </row>
    <row r="223" spans="1:7" ht="14.25" x14ac:dyDescent="0.2">
      <c r="A223" s="4"/>
      <c r="B223" s="126"/>
      <c r="C223" s="126"/>
      <c r="D223" s="126"/>
      <c r="E223" s="126"/>
      <c r="F223" s="126"/>
      <c r="G223" s="126"/>
    </row>
    <row r="224" spans="1:7" ht="14.25" x14ac:dyDescent="0.2">
      <c r="A224" s="4"/>
      <c r="B224" s="126"/>
      <c r="C224" s="126"/>
      <c r="D224" s="126"/>
      <c r="E224" s="126"/>
      <c r="F224" s="126"/>
      <c r="G224" s="126"/>
    </row>
    <row r="225" spans="1:7" ht="14.25" x14ac:dyDescent="0.2">
      <c r="A225" s="4"/>
      <c r="B225" s="126"/>
      <c r="C225" s="126"/>
      <c r="D225" s="126"/>
      <c r="E225" s="126"/>
      <c r="F225" s="126"/>
      <c r="G225" s="126"/>
    </row>
    <row r="226" spans="1:7" ht="14.25" x14ac:dyDescent="0.2">
      <c r="A226" s="4"/>
      <c r="B226" s="126"/>
      <c r="C226" s="126"/>
      <c r="D226" s="126"/>
      <c r="E226" s="126"/>
      <c r="F226" s="126"/>
      <c r="G226" s="126"/>
    </row>
    <row r="227" spans="1:7" ht="14.25" x14ac:dyDescent="0.2">
      <c r="A227" s="4"/>
      <c r="B227" s="126"/>
      <c r="C227" s="126"/>
      <c r="D227" s="126"/>
      <c r="E227" s="126"/>
      <c r="F227" s="126"/>
      <c r="G227" s="126"/>
    </row>
    <row r="228" spans="1:7" ht="14.25" x14ac:dyDescent="0.2">
      <c r="A228" s="4"/>
      <c r="B228" s="126"/>
      <c r="C228" s="126"/>
      <c r="D228" s="126"/>
      <c r="E228" s="126"/>
      <c r="F228" s="126"/>
      <c r="G228" s="126"/>
    </row>
    <row r="229" spans="1:7" ht="14.25" x14ac:dyDescent="0.2">
      <c r="A229" s="4"/>
      <c r="B229" s="126"/>
      <c r="C229" s="126"/>
      <c r="D229" s="126"/>
      <c r="E229" s="126"/>
      <c r="F229" s="126"/>
      <c r="G229" s="126"/>
    </row>
    <row r="230" spans="1:7" ht="14.25" x14ac:dyDescent="0.2">
      <c r="A230" s="4"/>
      <c r="B230" s="126"/>
      <c r="C230" s="126"/>
      <c r="D230" s="126"/>
      <c r="E230" s="126"/>
      <c r="F230" s="126"/>
      <c r="G230" s="126"/>
    </row>
    <row r="231" spans="1:7" ht="14.25" x14ac:dyDescent="0.2">
      <c r="A231" s="4"/>
      <c r="B231" s="126"/>
      <c r="C231" s="126"/>
      <c r="D231" s="126"/>
      <c r="E231" s="126"/>
      <c r="F231" s="126"/>
      <c r="G231" s="126"/>
    </row>
    <row r="232" spans="1:7" ht="14.25" x14ac:dyDescent="0.2">
      <c r="A232" s="4"/>
      <c r="B232" s="126"/>
      <c r="C232" s="126"/>
      <c r="D232" s="126"/>
      <c r="E232" s="126"/>
      <c r="F232" s="126"/>
      <c r="G232" s="126"/>
    </row>
    <row r="233" spans="1:7" ht="14.25" x14ac:dyDescent="0.2">
      <c r="A233" s="4"/>
      <c r="B233" s="126"/>
      <c r="C233" s="126"/>
      <c r="D233" s="126"/>
      <c r="E233" s="126"/>
      <c r="F233" s="126"/>
      <c r="G233" s="126"/>
    </row>
    <row r="234" spans="1:7" ht="14.25" x14ac:dyDescent="0.2">
      <c r="A234" s="4"/>
      <c r="B234" s="126"/>
      <c r="C234" s="126"/>
      <c r="D234" s="126"/>
      <c r="E234" s="126"/>
      <c r="F234" s="126"/>
      <c r="G234" s="126"/>
    </row>
    <row r="235" spans="1:7" ht="14.25" x14ac:dyDescent="0.2">
      <c r="A235" s="4"/>
      <c r="B235" s="126"/>
      <c r="C235" s="126"/>
      <c r="D235" s="126"/>
      <c r="E235" s="126"/>
      <c r="F235" s="126"/>
      <c r="G235" s="126"/>
    </row>
    <row r="236" spans="1:7" ht="14.25" x14ac:dyDescent="0.2">
      <c r="A236" s="4"/>
      <c r="B236" s="126"/>
      <c r="C236" s="126"/>
      <c r="D236" s="126"/>
      <c r="E236" s="126"/>
      <c r="F236" s="126"/>
      <c r="G236" s="126"/>
    </row>
    <row r="237" spans="1:7" ht="14.25" x14ac:dyDescent="0.2">
      <c r="A237" s="4"/>
      <c r="B237" s="126"/>
      <c r="C237" s="126"/>
      <c r="D237" s="126"/>
      <c r="E237" s="126"/>
      <c r="F237" s="126"/>
      <c r="G237" s="126"/>
    </row>
    <row r="238" spans="1:7" ht="14.25" x14ac:dyDescent="0.2">
      <c r="A238" s="4"/>
      <c r="B238" s="126"/>
      <c r="C238" s="126"/>
      <c r="D238" s="126"/>
      <c r="E238" s="126"/>
      <c r="F238" s="126"/>
      <c r="G238" s="126"/>
    </row>
    <row r="239" spans="1:7" ht="14.25" x14ac:dyDescent="0.2">
      <c r="A239" s="4"/>
      <c r="B239" s="126"/>
      <c r="C239" s="126"/>
      <c r="D239" s="126"/>
      <c r="E239" s="126"/>
      <c r="F239" s="126"/>
      <c r="G239" s="126"/>
    </row>
    <row r="240" spans="1:7" ht="14.25" x14ac:dyDescent="0.2">
      <c r="A240" s="4"/>
      <c r="B240" s="126"/>
      <c r="C240" s="126"/>
      <c r="D240" s="126"/>
      <c r="E240" s="126"/>
      <c r="F240" s="126"/>
      <c r="G240" s="126"/>
    </row>
    <row r="241" spans="1:7" ht="14.25" x14ac:dyDescent="0.2">
      <c r="A241" s="4"/>
      <c r="B241" s="126"/>
      <c r="C241" s="126"/>
      <c r="D241" s="126"/>
      <c r="E241" s="126"/>
      <c r="F241" s="126"/>
      <c r="G241" s="126"/>
    </row>
    <row r="242" spans="1:7" ht="14.25" x14ac:dyDescent="0.2">
      <c r="A242" s="4"/>
      <c r="B242" s="126"/>
      <c r="C242" s="126"/>
      <c r="D242" s="126"/>
      <c r="E242" s="126"/>
      <c r="F242" s="126"/>
      <c r="G242" s="126"/>
    </row>
    <row r="243" spans="1:7" ht="14.25" x14ac:dyDescent="0.2">
      <c r="A243" s="4"/>
      <c r="B243" s="126"/>
      <c r="C243" s="126"/>
      <c r="D243" s="126"/>
      <c r="E243" s="126"/>
      <c r="F243" s="126"/>
      <c r="G243" s="126"/>
    </row>
    <row r="244" spans="1:7" ht="14.25" x14ac:dyDescent="0.2">
      <c r="A244" s="4"/>
      <c r="B244" s="126"/>
      <c r="C244" s="126"/>
      <c r="D244" s="126"/>
      <c r="E244" s="126"/>
      <c r="F244" s="126"/>
      <c r="G244" s="126"/>
    </row>
    <row r="245" spans="1:7" ht="14.25" x14ac:dyDescent="0.2">
      <c r="A245" s="4"/>
      <c r="B245" s="126"/>
      <c r="C245" s="126"/>
      <c r="D245" s="126"/>
      <c r="E245" s="126"/>
      <c r="F245" s="126"/>
      <c r="G245" s="126"/>
    </row>
    <row r="246" spans="1:7" ht="14.25" x14ac:dyDescent="0.2">
      <c r="A246" s="4"/>
      <c r="B246" s="126"/>
      <c r="C246" s="126"/>
      <c r="D246" s="126"/>
      <c r="E246" s="126"/>
      <c r="F246" s="126"/>
      <c r="G246" s="126"/>
    </row>
    <row r="247" spans="1:7" ht="14.25" x14ac:dyDescent="0.2">
      <c r="A247" s="4"/>
      <c r="B247" s="126"/>
      <c r="C247" s="126"/>
      <c r="D247" s="126"/>
      <c r="E247" s="126"/>
      <c r="F247" s="126"/>
      <c r="G247" s="126"/>
    </row>
    <row r="248" spans="1:7" ht="14.25" x14ac:dyDescent="0.2">
      <c r="A248" s="4"/>
      <c r="B248" s="126"/>
      <c r="C248" s="126"/>
      <c r="D248" s="126"/>
      <c r="E248" s="126"/>
      <c r="F248" s="126"/>
      <c r="G248" s="126"/>
    </row>
    <row r="249" spans="1:7" ht="14.25" x14ac:dyDescent="0.2">
      <c r="A249" s="4"/>
      <c r="B249" s="126"/>
      <c r="C249" s="126"/>
      <c r="D249" s="126"/>
      <c r="E249" s="126"/>
      <c r="F249" s="126"/>
      <c r="G249" s="126"/>
    </row>
    <row r="250" spans="1:7" ht="14.25" x14ac:dyDescent="0.2">
      <c r="A250" s="4"/>
      <c r="B250" s="126"/>
      <c r="C250" s="126"/>
      <c r="D250" s="126"/>
      <c r="E250" s="126"/>
      <c r="F250" s="126"/>
      <c r="G250" s="126"/>
    </row>
    <row r="251" spans="1:7" ht="14.25" x14ac:dyDescent="0.2">
      <c r="A251" s="4"/>
      <c r="B251" s="126"/>
      <c r="C251" s="126"/>
      <c r="D251" s="126"/>
      <c r="E251" s="126"/>
      <c r="F251" s="126"/>
      <c r="G251" s="126"/>
    </row>
    <row r="252" spans="1:7" ht="14.25" x14ac:dyDescent="0.2">
      <c r="A252" s="4"/>
      <c r="B252" s="126"/>
      <c r="C252" s="126"/>
      <c r="D252" s="126"/>
      <c r="E252" s="126"/>
      <c r="F252" s="126"/>
      <c r="G252" s="126"/>
    </row>
    <row r="253" spans="1:7" ht="14.25" x14ac:dyDescent="0.2">
      <c r="A253" s="4"/>
      <c r="B253" s="126"/>
      <c r="C253" s="126"/>
      <c r="D253" s="126"/>
      <c r="E253" s="126"/>
      <c r="F253" s="126"/>
      <c r="G253" s="126"/>
    </row>
    <row r="254" spans="1:7" ht="14.25" x14ac:dyDescent="0.2">
      <c r="A254" s="4"/>
      <c r="B254" s="126"/>
      <c r="C254" s="126"/>
      <c r="D254" s="126"/>
      <c r="E254" s="126"/>
      <c r="F254" s="126"/>
      <c r="G254" s="126"/>
    </row>
    <row r="255" spans="1:7" ht="14.25" x14ac:dyDescent="0.2">
      <c r="A255" s="4"/>
      <c r="B255" s="126"/>
      <c r="C255" s="126"/>
      <c r="D255" s="126"/>
      <c r="E255" s="126"/>
      <c r="F255" s="126"/>
      <c r="G255" s="126"/>
    </row>
    <row r="256" spans="1:7" ht="14.25" x14ac:dyDescent="0.2">
      <c r="A256" s="4"/>
      <c r="B256" s="126"/>
      <c r="C256" s="126"/>
      <c r="D256" s="126"/>
      <c r="E256" s="126"/>
      <c r="F256" s="126"/>
      <c r="G256" s="126"/>
    </row>
    <row r="257" spans="1:7" ht="14.25" x14ac:dyDescent="0.2">
      <c r="A257" s="4"/>
      <c r="B257" s="126"/>
      <c r="C257" s="126"/>
      <c r="D257" s="126"/>
      <c r="E257" s="126"/>
      <c r="F257" s="126"/>
      <c r="G257" s="126"/>
    </row>
    <row r="258" spans="1:7" ht="14.25" x14ac:dyDescent="0.2">
      <c r="A258" s="4"/>
      <c r="B258" s="126"/>
      <c r="C258" s="126"/>
      <c r="D258" s="126"/>
      <c r="E258" s="126"/>
      <c r="F258" s="126"/>
      <c r="G258" s="126"/>
    </row>
    <row r="259" spans="1:7" ht="14.25" x14ac:dyDescent="0.2">
      <c r="A259" s="4"/>
      <c r="B259" s="126"/>
      <c r="C259" s="126"/>
      <c r="D259" s="126"/>
      <c r="E259" s="126"/>
      <c r="F259" s="126"/>
      <c r="G259" s="126"/>
    </row>
    <row r="260" spans="1:7" ht="14.25" x14ac:dyDescent="0.2">
      <c r="A260" s="4"/>
      <c r="B260" s="126"/>
      <c r="C260" s="126"/>
      <c r="D260" s="126"/>
      <c r="E260" s="126"/>
      <c r="F260" s="126"/>
      <c r="G260" s="126"/>
    </row>
    <row r="261" spans="1:7" ht="14.25" x14ac:dyDescent="0.2">
      <c r="A261" s="4"/>
      <c r="B261" s="126"/>
      <c r="C261" s="126"/>
      <c r="D261" s="126"/>
      <c r="E261" s="126"/>
      <c r="F261" s="126"/>
      <c r="G261" s="126"/>
    </row>
    <row r="262" spans="1:7" ht="14.25" x14ac:dyDescent="0.2">
      <c r="A262" s="4"/>
      <c r="B262" s="126"/>
      <c r="C262" s="126"/>
      <c r="D262" s="126"/>
      <c r="E262" s="126"/>
      <c r="F262" s="126"/>
      <c r="G262" s="126"/>
    </row>
    <row r="263" spans="1:7" ht="14.25" x14ac:dyDescent="0.2">
      <c r="A263" s="4"/>
      <c r="B263" s="126"/>
      <c r="C263" s="126"/>
      <c r="D263" s="126"/>
      <c r="E263" s="126"/>
      <c r="F263" s="126"/>
      <c r="G263" s="126"/>
    </row>
    <row r="264" spans="1:7" ht="14.25" x14ac:dyDescent="0.2">
      <c r="A264" s="4"/>
      <c r="B264" s="126"/>
      <c r="C264" s="126"/>
      <c r="D264" s="126"/>
      <c r="E264" s="126"/>
      <c r="F264" s="126"/>
      <c r="G264" s="126"/>
    </row>
    <row r="265" spans="1:7" ht="14.25" x14ac:dyDescent="0.2">
      <c r="A265" s="4"/>
      <c r="B265" s="126"/>
      <c r="C265" s="126"/>
      <c r="D265" s="126"/>
      <c r="E265" s="126"/>
      <c r="F265" s="126"/>
      <c r="G265" s="126"/>
    </row>
    <row r="266" spans="1:7" ht="14.25" x14ac:dyDescent="0.2">
      <c r="A266" s="4"/>
      <c r="B266" s="126"/>
      <c r="C266" s="126"/>
      <c r="D266" s="126"/>
      <c r="E266" s="126"/>
      <c r="F266" s="126"/>
      <c r="G266" s="126"/>
    </row>
    <row r="267" spans="1:7" ht="14.25" x14ac:dyDescent="0.2">
      <c r="A267" s="4"/>
      <c r="B267" s="126"/>
      <c r="C267" s="126"/>
      <c r="D267" s="126"/>
      <c r="E267" s="126"/>
      <c r="F267" s="126"/>
      <c r="G267" s="126"/>
    </row>
    <row r="268" spans="1:7" ht="14.25" x14ac:dyDescent="0.2">
      <c r="A268" s="4"/>
      <c r="B268" s="126"/>
      <c r="C268" s="126"/>
      <c r="D268" s="126"/>
      <c r="E268" s="126"/>
      <c r="F268" s="126"/>
      <c r="G268" s="126"/>
    </row>
    <row r="269" spans="1:7" ht="14.25" x14ac:dyDescent="0.2">
      <c r="A269" s="4"/>
      <c r="B269" s="126"/>
      <c r="C269" s="126"/>
      <c r="D269" s="126"/>
      <c r="E269" s="126"/>
      <c r="F269" s="126"/>
      <c r="G269" s="126"/>
    </row>
    <row r="270" spans="1:7" ht="14.25" x14ac:dyDescent="0.2">
      <c r="A270" s="4"/>
      <c r="B270" s="126"/>
      <c r="C270" s="126"/>
      <c r="D270" s="126"/>
      <c r="E270" s="126"/>
      <c r="F270" s="126"/>
      <c r="G270" s="126"/>
    </row>
    <row r="271" spans="1:7" ht="14.25" x14ac:dyDescent="0.2">
      <c r="A271" s="4"/>
      <c r="B271" s="126"/>
      <c r="C271" s="126"/>
      <c r="D271" s="126"/>
      <c r="E271" s="126"/>
      <c r="F271" s="126"/>
      <c r="G271" s="126"/>
    </row>
    <row r="272" spans="1:7" ht="14.25" x14ac:dyDescent="0.2">
      <c r="A272" s="4"/>
      <c r="B272" s="126"/>
      <c r="C272" s="126"/>
      <c r="D272" s="126"/>
      <c r="E272" s="126"/>
      <c r="F272" s="126"/>
      <c r="G272" s="126"/>
    </row>
    <row r="273" spans="1:7" ht="14.25" x14ac:dyDescent="0.2">
      <c r="A273" s="4"/>
      <c r="B273" s="126"/>
      <c r="C273" s="126"/>
      <c r="D273" s="126"/>
      <c r="E273" s="126"/>
      <c r="F273" s="126"/>
      <c r="G273" s="126"/>
    </row>
    <row r="274" spans="1:7" ht="14.25" x14ac:dyDescent="0.2">
      <c r="A274" s="4"/>
      <c r="B274" s="126"/>
      <c r="C274" s="126"/>
      <c r="D274" s="126"/>
      <c r="E274" s="126"/>
      <c r="F274" s="126"/>
      <c r="G274" s="126"/>
    </row>
    <row r="275" spans="1:7" ht="14.25" x14ac:dyDescent="0.2">
      <c r="A275" s="4"/>
      <c r="B275" s="126"/>
      <c r="C275" s="126"/>
      <c r="D275" s="126"/>
      <c r="E275" s="126"/>
      <c r="F275" s="126"/>
      <c r="G275" s="126"/>
    </row>
    <row r="276" spans="1:7" ht="14.25" x14ac:dyDescent="0.2">
      <c r="A276" s="4"/>
      <c r="B276" s="126"/>
      <c r="C276" s="126"/>
      <c r="D276" s="126"/>
      <c r="E276" s="126"/>
      <c r="F276" s="126"/>
      <c r="G276" s="126"/>
    </row>
    <row r="277" spans="1:7" ht="14.25" x14ac:dyDescent="0.2">
      <c r="A277" s="4"/>
      <c r="B277" s="126"/>
      <c r="C277" s="126"/>
      <c r="D277" s="126"/>
      <c r="E277" s="126"/>
      <c r="F277" s="126"/>
      <c r="G277" s="126"/>
    </row>
    <row r="278" spans="1:7" ht="14.25" x14ac:dyDescent="0.2">
      <c r="A278" s="4"/>
      <c r="B278" s="126"/>
      <c r="C278" s="126"/>
      <c r="D278" s="126"/>
      <c r="E278" s="126"/>
      <c r="F278" s="126"/>
      <c r="G278" s="126"/>
    </row>
    <row r="279" spans="1:7" ht="14.25" x14ac:dyDescent="0.2">
      <c r="A279" s="4"/>
      <c r="B279" s="126"/>
      <c r="C279" s="126"/>
      <c r="D279" s="126"/>
      <c r="E279" s="126"/>
      <c r="F279" s="126"/>
      <c r="G279" s="126"/>
    </row>
    <row r="280" spans="1:7" ht="14.25" x14ac:dyDescent="0.2">
      <c r="A280" s="4"/>
      <c r="B280" s="126"/>
      <c r="C280" s="126"/>
      <c r="D280" s="126"/>
      <c r="E280" s="126"/>
      <c r="F280" s="126"/>
      <c r="G280" s="126"/>
    </row>
    <row r="281" spans="1:7" ht="14.25" x14ac:dyDescent="0.2">
      <c r="A281" s="4"/>
      <c r="B281" s="126"/>
      <c r="C281" s="126"/>
      <c r="D281" s="126"/>
      <c r="E281" s="126"/>
      <c r="F281" s="126"/>
      <c r="G281" s="126"/>
    </row>
    <row r="282" spans="1:7" ht="14.25" x14ac:dyDescent="0.2">
      <c r="A282" s="4"/>
      <c r="B282" s="126"/>
      <c r="C282" s="126"/>
      <c r="D282" s="126"/>
      <c r="E282" s="126"/>
      <c r="F282" s="126"/>
      <c r="G282" s="126"/>
    </row>
    <row r="283" spans="1:7" ht="14.25" x14ac:dyDescent="0.2">
      <c r="A283" s="4"/>
      <c r="B283" s="126"/>
      <c r="C283" s="126"/>
      <c r="D283" s="126"/>
      <c r="E283" s="126"/>
      <c r="F283" s="126"/>
      <c r="G283" s="126"/>
    </row>
    <row r="284" spans="1:7" ht="14.25" x14ac:dyDescent="0.2">
      <c r="A284" s="4"/>
      <c r="B284" s="126"/>
      <c r="C284" s="126"/>
      <c r="D284" s="126"/>
      <c r="E284" s="126"/>
      <c r="F284" s="126"/>
      <c r="G284" s="126"/>
    </row>
    <row r="285" spans="1:7" ht="14.25" x14ac:dyDescent="0.2">
      <c r="A285" s="4"/>
      <c r="B285" s="126"/>
      <c r="C285" s="126"/>
      <c r="D285" s="126"/>
      <c r="E285" s="126"/>
      <c r="F285" s="126"/>
      <c r="G285" s="126"/>
    </row>
    <row r="286" spans="1:7" ht="14.25" x14ac:dyDescent="0.2">
      <c r="A286" s="4"/>
      <c r="B286" s="126"/>
      <c r="C286" s="126"/>
      <c r="D286" s="126"/>
      <c r="E286" s="126"/>
      <c r="F286" s="126"/>
      <c r="G286" s="126"/>
    </row>
    <row r="287" spans="1:7" ht="14.25" x14ac:dyDescent="0.2">
      <c r="A287" s="4"/>
      <c r="B287" s="126"/>
      <c r="C287" s="126"/>
      <c r="D287" s="126"/>
      <c r="E287" s="126"/>
      <c r="F287" s="126"/>
      <c r="G287" s="126"/>
    </row>
    <row r="288" spans="1:7" ht="14.25" x14ac:dyDescent="0.2">
      <c r="A288" s="4"/>
      <c r="B288" s="126"/>
      <c r="C288" s="126"/>
      <c r="D288" s="126"/>
      <c r="E288" s="126"/>
      <c r="F288" s="126"/>
      <c r="G288" s="126"/>
    </row>
    <row r="289" spans="1:7" ht="14.25" x14ac:dyDescent="0.2">
      <c r="A289" s="4"/>
      <c r="B289" s="126"/>
      <c r="C289" s="126"/>
      <c r="D289" s="126"/>
      <c r="E289" s="126"/>
      <c r="F289" s="126"/>
      <c r="G289" s="126"/>
    </row>
    <row r="290" spans="1:7" ht="14.25" x14ac:dyDescent="0.2">
      <c r="A290" s="4"/>
      <c r="B290" s="126"/>
      <c r="C290" s="126"/>
      <c r="D290" s="126"/>
      <c r="E290" s="126"/>
      <c r="F290" s="126"/>
      <c r="G290" s="126"/>
    </row>
    <row r="291" spans="1:7" ht="14.25" x14ac:dyDescent="0.2">
      <c r="A291" s="4"/>
      <c r="B291" s="126"/>
      <c r="C291" s="126"/>
      <c r="D291" s="126"/>
      <c r="E291" s="126"/>
      <c r="F291" s="126"/>
      <c r="G291" s="126"/>
    </row>
    <row r="292" spans="1:7" ht="14.25" x14ac:dyDescent="0.2">
      <c r="A292" s="4"/>
      <c r="B292" s="126"/>
      <c r="C292" s="126"/>
      <c r="D292" s="126"/>
      <c r="E292" s="126"/>
      <c r="F292" s="126"/>
      <c r="G292" s="126"/>
    </row>
    <row r="293" spans="1:7" ht="14.25" x14ac:dyDescent="0.2">
      <c r="A293" s="4"/>
      <c r="B293" s="126"/>
      <c r="C293" s="126"/>
      <c r="D293" s="126"/>
      <c r="E293" s="126"/>
      <c r="F293" s="126"/>
      <c r="G293" s="126"/>
    </row>
    <row r="294" spans="1:7" ht="14.25" x14ac:dyDescent="0.2">
      <c r="A294" s="4"/>
      <c r="B294" s="126"/>
      <c r="C294" s="126"/>
      <c r="D294" s="126"/>
      <c r="E294" s="126"/>
      <c r="F294" s="126"/>
      <c r="G294" s="126"/>
    </row>
    <row r="295" spans="1:7" ht="14.25" x14ac:dyDescent="0.2">
      <c r="A295" s="4"/>
      <c r="B295" s="126"/>
      <c r="C295" s="126"/>
      <c r="D295" s="126"/>
      <c r="E295" s="126"/>
      <c r="F295" s="126"/>
      <c r="G295" s="126"/>
    </row>
    <row r="296" spans="1:7" ht="14.25" x14ac:dyDescent="0.2">
      <c r="A296" s="4"/>
      <c r="B296" s="126"/>
      <c r="C296" s="126"/>
      <c r="D296" s="126"/>
      <c r="E296" s="126"/>
      <c r="F296" s="126"/>
      <c r="G296" s="126"/>
    </row>
    <row r="297" spans="1:7" ht="14.25" x14ac:dyDescent="0.2">
      <c r="A297" s="4"/>
      <c r="B297" s="126"/>
      <c r="C297" s="126"/>
      <c r="D297" s="126"/>
      <c r="E297" s="126"/>
      <c r="F297" s="126"/>
      <c r="G297" s="126"/>
    </row>
    <row r="298" spans="1:7" ht="14.25" x14ac:dyDescent="0.2">
      <c r="A298" s="4"/>
      <c r="B298" s="126"/>
      <c r="C298" s="126"/>
      <c r="D298" s="126"/>
      <c r="E298" s="126"/>
      <c r="F298" s="126"/>
      <c r="G298" s="126"/>
    </row>
    <row r="299" spans="1:7" ht="14.25" x14ac:dyDescent="0.2">
      <c r="A299" s="4"/>
      <c r="B299" s="126"/>
      <c r="C299" s="126"/>
      <c r="D299" s="126"/>
      <c r="E299" s="126"/>
      <c r="F299" s="126"/>
      <c r="G299" s="126"/>
    </row>
    <row r="300" spans="1:7" ht="14.25" x14ac:dyDescent="0.2">
      <c r="A300" s="4"/>
      <c r="B300" s="126"/>
      <c r="C300" s="126"/>
      <c r="D300" s="126"/>
      <c r="E300" s="126"/>
      <c r="F300" s="126"/>
      <c r="G300" s="126"/>
    </row>
    <row r="301" spans="1:7" ht="14.25" x14ac:dyDescent="0.2">
      <c r="A301" s="4"/>
      <c r="B301" s="126"/>
      <c r="C301" s="126"/>
      <c r="D301" s="126"/>
      <c r="E301" s="126"/>
      <c r="F301" s="126"/>
      <c r="G301" s="126"/>
    </row>
    <row r="302" spans="1:7" ht="14.25" x14ac:dyDescent="0.2">
      <c r="A302" s="4"/>
      <c r="B302" s="126"/>
      <c r="C302" s="126"/>
      <c r="D302" s="126"/>
      <c r="E302" s="126"/>
      <c r="F302" s="126"/>
      <c r="G302" s="126"/>
    </row>
    <row r="303" spans="1:7" ht="14.25" x14ac:dyDescent="0.2">
      <c r="A303" s="4"/>
      <c r="B303" s="126"/>
      <c r="C303" s="126"/>
      <c r="D303" s="126"/>
      <c r="E303" s="126"/>
      <c r="F303" s="126"/>
      <c r="G303" s="126"/>
    </row>
    <row r="304" spans="1:7" ht="14.25" x14ac:dyDescent="0.2">
      <c r="A304" s="4"/>
      <c r="B304" s="126"/>
      <c r="C304" s="126"/>
      <c r="D304" s="126"/>
      <c r="E304" s="126"/>
      <c r="F304" s="126"/>
      <c r="G304" s="126"/>
    </row>
    <row r="305" spans="1:7" ht="14.25" x14ac:dyDescent="0.2">
      <c r="A305" s="4"/>
      <c r="B305" s="126"/>
      <c r="C305" s="126"/>
      <c r="D305" s="126"/>
      <c r="E305" s="126"/>
      <c r="F305" s="126"/>
      <c r="G305" s="126"/>
    </row>
    <row r="306" spans="1:7" ht="14.25" x14ac:dyDescent="0.2">
      <c r="A306" s="4"/>
      <c r="B306" s="126"/>
      <c r="C306" s="126"/>
      <c r="D306" s="126"/>
      <c r="E306" s="126"/>
      <c r="F306" s="126"/>
      <c r="G306" s="126"/>
    </row>
    <row r="307" spans="1:7" ht="14.25" x14ac:dyDescent="0.2">
      <c r="A307" s="4"/>
      <c r="B307" s="126"/>
      <c r="C307" s="126"/>
      <c r="D307" s="126"/>
      <c r="E307" s="126"/>
      <c r="F307" s="126"/>
      <c r="G307" s="126"/>
    </row>
    <row r="308" spans="1:7" ht="14.25" x14ac:dyDescent="0.2">
      <c r="A308" s="4"/>
      <c r="B308" s="126"/>
      <c r="C308" s="126"/>
      <c r="D308" s="126"/>
      <c r="E308" s="126"/>
      <c r="F308" s="126"/>
      <c r="G308" s="126"/>
    </row>
    <row r="309" spans="1:7" ht="14.25" x14ac:dyDescent="0.2">
      <c r="A309" s="4"/>
      <c r="B309" s="126"/>
      <c r="C309" s="126"/>
      <c r="D309" s="126"/>
      <c r="E309" s="126"/>
      <c r="F309" s="126"/>
      <c r="G309" s="126"/>
    </row>
    <row r="310" spans="1:7" ht="14.25" x14ac:dyDescent="0.2">
      <c r="A310" s="4"/>
      <c r="B310" s="126"/>
      <c r="C310" s="126"/>
      <c r="D310" s="126"/>
      <c r="E310" s="126"/>
      <c r="F310" s="126"/>
      <c r="G310" s="126"/>
    </row>
    <row r="311" spans="1:7" ht="14.25" x14ac:dyDescent="0.2">
      <c r="A311" s="4"/>
      <c r="B311" s="126"/>
      <c r="C311" s="126"/>
      <c r="D311" s="126"/>
      <c r="E311" s="126"/>
      <c r="F311" s="126"/>
      <c r="G311" s="126"/>
    </row>
    <row r="312" spans="1:7" ht="14.25" x14ac:dyDescent="0.2">
      <c r="A312" s="4"/>
      <c r="B312" s="126"/>
      <c r="C312" s="126"/>
      <c r="D312" s="126"/>
      <c r="E312" s="126"/>
      <c r="F312" s="126"/>
      <c r="G312" s="126"/>
    </row>
    <row r="313" spans="1:7" ht="14.25" x14ac:dyDescent="0.2">
      <c r="A313" s="4"/>
      <c r="B313" s="126"/>
      <c r="C313" s="126"/>
      <c r="D313" s="126"/>
      <c r="E313" s="126"/>
      <c r="F313" s="126"/>
      <c r="G313" s="126"/>
    </row>
    <row r="314" spans="1:7" ht="14.25" x14ac:dyDescent="0.2">
      <c r="A314" s="4"/>
      <c r="B314" s="126"/>
      <c r="C314" s="126"/>
      <c r="D314" s="126"/>
      <c r="E314" s="126"/>
      <c r="F314" s="126"/>
      <c r="G314" s="126"/>
    </row>
    <row r="315" spans="1:7" ht="14.25" x14ac:dyDescent="0.2">
      <c r="A315" s="4"/>
      <c r="B315" s="126"/>
      <c r="C315" s="126"/>
      <c r="D315" s="126"/>
      <c r="E315" s="126"/>
      <c r="F315" s="126"/>
      <c r="G315" s="126"/>
    </row>
    <row r="316" spans="1:7" ht="14.25" x14ac:dyDescent="0.2">
      <c r="A316" s="4"/>
      <c r="B316" s="126"/>
      <c r="C316" s="126"/>
      <c r="D316" s="126"/>
      <c r="E316" s="126"/>
      <c r="F316" s="126"/>
      <c r="G316" s="126"/>
    </row>
    <row r="317" spans="1:7" ht="14.25" x14ac:dyDescent="0.2">
      <c r="A317" s="4"/>
      <c r="B317" s="126"/>
      <c r="C317" s="126"/>
      <c r="D317" s="126"/>
      <c r="E317" s="126"/>
      <c r="F317" s="126"/>
      <c r="G317" s="126"/>
    </row>
    <row r="318" spans="1:7" ht="14.25" x14ac:dyDescent="0.2">
      <c r="A318" s="4"/>
      <c r="B318" s="126"/>
      <c r="C318" s="126"/>
      <c r="D318" s="126"/>
      <c r="E318" s="126"/>
      <c r="F318" s="126"/>
      <c r="G318" s="126"/>
    </row>
    <row r="319" spans="1:7" ht="14.25" x14ac:dyDescent="0.2">
      <c r="A319" s="4"/>
      <c r="B319" s="126"/>
      <c r="C319" s="126"/>
      <c r="D319" s="126"/>
      <c r="E319" s="126"/>
      <c r="F319" s="126"/>
      <c r="G319" s="126"/>
    </row>
    <row r="320" spans="1:7" ht="14.25" x14ac:dyDescent="0.2">
      <c r="A320" s="4"/>
      <c r="B320" s="126"/>
      <c r="C320" s="126"/>
      <c r="D320" s="126"/>
      <c r="E320" s="126"/>
      <c r="F320" s="126"/>
      <c r="G320" s="126"/>
    </row>
    <row r="321" spans="1:7" ht="14.25" x14ac:dyDescent="0.2">
      <c r="A321" s="4"/>
      <c r="B321" s="126"/>
      <c r="C321" s="126"/>
      <c r="D321" s="126"/>
      <c r="E321" s="126"/>
      <c r="F321" s="126"/>
      <c r="G321" s="126"/>
    </row>
    <row r="322" spans="1:7" ht="14.25" x14ac:dyDescent="0.2">
      <c r="A322" s="4"/>
    </row>
    <row r="323" spans="1:7" ht="14.25" x14ac:dyDescent="0.2">
      <c r="A323" s="4"/>
    </row>
    <row r="324" spans="1:7" ht="14.25" x14ac:dyDescent="0.2">
      <c r="A324" s="4"/>
    </row>
    <row r="325" spans="1:7" ht="14.25" x14ac:dyDescent="0.2">
      <c r="A325" s="4"/>
    </row>
    <row r="326" spans="1:7" ht="14.25" x14ac:dyDescent="0.2">
      <c r="A326" s="4"/>
    </row>
    <row r="327" spans="1:7" ht="14.25" x14ac:dyDescent="0.2">
      <c r="A327" s="4"/>
    </row>
    <row r="328" spans="1:7" ht="14.25" x14ac:dyDescent="0.2">
      <c r="A328" s="4"/>
    </row>
    <row r="329" spans="1:7" ht="14.25" x14ac:dyDescent="0.2">
      <c r="A329" s="4"/>
    </row>
    <row r="330" spans="1:7" ht="14.25" x14ac:dyDescent="0.2">
      <c r="A330" s="4"/>
    </row>
    <row r="331" spans="1:7" ht="14.25" x14ac:dyDescent="0.2">
      <c r="A331" s="4"/>
    </row>
    <row r="332" spans="1:7" ht="14.25" x14ac:dyDescent="0.2">
      <c r="A332" s="4"/>
    </row>
    <row r="333" spans="1:7" ht="14.25" x14ac:dyDescent="0.2">
      <c r="A333" s="4"/>
    </row>
    <row r="334" spans="1:7" ht="14.25" x14ac:dyDescent="0.2">
      <c r="A334" s="4"/>
    </row>
    <row r="335" spans="1:7" ht="14.25" x14ac:dyDescent="0.2">
      <c r="A335" s="4"/>
    </row>
    <row r="336" spans="1:7" ht="14.25" x14ac:dyDescent="0.2">
      <c r="A336" s="4"/>
    </row>
    <row r="337" spans="1:1" ht="14.25" x14ac:dyDescent="0.2">
      <c r="A337" s="4"/>
    </row>
    <row r="338" spans="1:1" ht="14.25" x14ac:dyDescent="0.2">
      <c r="A338" s="4"/>
    </row>
    <row r="339" spans="1:1" ht="14.25" x14ac:dyDescent="0.2">
      <c r="A339" s="4"/>
    </row>
    <row r="340" spans="1:1" ht="14.25" x14ac:dyDescent="0.2">
      <c r="A340" s="4"/>
    </row>
    <row r="341" spans="1:1" ht="14.25" x14ac:dyDescent="0.2">
      <c r="A341" s="4"/>
    </row>
    <row r="342" spans="1:1" ht="14.25" x14ac:dyDescent="0.2">
      <c r="A342" s="4"/>
    </row>
    <row r="343" spans="1:1" ht="14.25" x14ac:dyDescent="0.2">
      <c r="A343" s="4"/>
    </row>
    <row r="344" spans="1:1" ht="14.25" x14ac:dyDescent="0.2">
      <c r="A344" s="4"/>
    </row>
    <row r="345" spans="1:1" ht="14.25" x14ac:dyDescent="0.2">
      <c r="A345" s="4"/>
    </row>
    <row r="346" spans="1:1" ht="14.25" x14ac:dyDescent="0.2">
      <c r="A346" s="4"/>
    </row>
    <row r="347" spans="1:1" ht="14.25" x14ac:dyDescent="0.2">
      <c r="A347" s="4"/>
    </row>
    <row r="348" spans="1:1" ht="14.25" x14ac:dyDescent="0.2">
      <c r="A348" s="4"/>
    </row>
    <row r="349" spans="1:1" ht="14.25" x14ac:dyDescent="0.2">
      <c r="A349" s="4"/>
    </row>
    <row r="350" spans="1:1" ht="14.25" x14ac:dyDescent="0.2">
      <c r="A350" s="4"/>
    </row>
    <row r="351" spans="1:1" ht="14.25" x14ac:dyDescent="0.2">
      <c r="A351" s="4"/>
    </row>
    <row r="352" spans="1:1" ht="14.25" x14ac:dyDescent="0.2">
      <c r="A352" s="4"/>
    </row>
    <row r="353" spans="1:1" ht="14.25" x14ac:dyDescent="0.2">
      <c r="A353" s="4"/>
    </row>
    <row r="354" spans="1:1" ht="14.25" x14ac:dyDescent="0.2">
      <c r="A354" s="4"/>
    </row>
    <row r="355" spans="1:1" ht="14.25" x14ac:dyDescent="0.2">
      <c r="A355" s="4"/>
    </row>
    <row r="356" spans="1:1" ht="14.25" x14ac:dyDescent="0.2">
      <c r="A356" s="4"/>
    </row>
    <row r="357" spans="1:1" ht="14.25" x14ac:dyDescent="0.2">
      <c r="A357" s="4"/>
    </row>
    <row r="358" spans="1:1" ht="14.25" x14ac:dyDescent="0.2">
      <c r="A358" s="4"/>
    </row>
    <row r="359" spans="1:1" ht="14.25" x14ac:dyDescent="0.2">
      <c r="A359" s="4"/>
    </row>
    <row r="360" spans="1:1" ht="14.25" x14ac:dyDescent="0.2">
      <c r="A360" s="4"/>
    </row>
    <row r="361" spans="1:1" ht="14.25" x14ac:dyDescent="0.2">
      <c r="A361" s="4"/>
    </row>
    <row r="362" spans="1:1" ht="14.25" x14ac:dyDescent="0.2">
      <c r="A362" s="4"/>
    </row>
    <row r="363" spans="1:1" ht="14.25" x14ac:dyDescent="0.2">
      <c r="A363" s="4"/>
    </row>
    <row r="364" spans="1:1" ht="14.25" x14ac:dyDescent="0.2">
      <c r="A364" s="4"/>
    </row>
    <row r="365" spans="1:1" ht="14.25" x14ac:dyDescent="0.2">
      <c r="A365" s="4"/>
    </row>
    <row r="366" spans="1:1" ht="14.25" x14ac:dyDescent="0.2">
      <c r="A366" s="4"/>
    </row>
    <row r="367" spans="1:1" ht="14.25" x14ac:dyDescent="0.2">
      <c r="A367" s="4"/>
    </row>
    <row r="368" spans="1:1" ht="14.25" x14ac:dyDescent="0.2">
      <c r="A368" s="4"/>
    </row>
    <row r="369" spans="1:1" ht="14.25" x14ac:dyDescent="0.2">
      <c r="A369" s="4"/>
    </row>
    <row r="370" spans="1:1" ht="14.25" x14ac:dyDescent="0.2">
      <c r="A370" s="4"/>
    </row>
    <row r="371" spans="1:1" ht="14.25" x14ac:dyDescent="0.2">
      <c r="A371" s="4"/>
    </row>
    <row r="372" spans="1:1" ht="14.25" x14ac:dyDescent="0.2">
      <c r="A372" s="4"/>
    </row>
    <row r="373" spans="1:1" ht="14.25" x14ac:dyDescent="0.2">
      <c r="A373" s="4"/>
    </row>
    <row r="374" spans="1:1" ht="14.25" x14ac:dyDescent="0.2">
      <c r="A374" s="4"/>
    </row>
    <row r="375" spans="1:1" ht="14.25" x14ac:dyDescent="0.2">
      <c r="A375" s="4"/>
    </row>
    <row r="376" spans="1:1" ht="14.25" x14ac:dyDescent="0.2">
      <c r="A376" s="4"/>
    </row>
    <row r="377" spans="1:1" ht="14.25" x14ac:dyDescent="0.2">
      <c r="A377" s="4"/>
    </row>
    <row r="378" spans="1:1" ht="14.25" x14ac:dyDescent="0.2">
      <c r="A378" s="4"/>
    </row>
    <row r="379" spans="1:1" ht="14.25" x14ac:dyDescent="0.2">
      <c r="A379" s="4"/>
    </row>
    <row r="380" spans="1:1" ht="14.25" x14ac:dyDescent="0.2">
      <c r="A380" s="4"/>
    </row>
    <row r="381" spans="1:1" ht="14.25" x14ac:dyDescent="0.2">
      <c r="A381" s="4"/>
    </row>
    <row r="382" spans="1:1" ht="14.25" x14ac:dyDescent="0.2">
      <c r="A382" s="4"/>
    </row>
    <row r="383" spans="1:1" ht="14.25" x14ac:dyDescent="0.2">
      <c r="A383" s="4"/>
    </row>
    <row r="384" spans="1:1" ht="14.25" x14ac:dyDescent="0.2">
      <c r="A384" s="4"/>
    </row>
    <row r="385" spans="1:1" ht="14.25" x14ac:dyDescent="0.2">
      <c r="A385" s="4"/>
    </row>
    <row r="386" spans="1:1" ht="14.25" x14ac:dyDescent="0.2">
      <c r="A386" s="4"/>
    </row>
    <row r="387" spans="1:1" ht="14.25" x14ac:dyDescent="0.2">
      <c r="A387" s="4"/>
    </row>
    <row r="388" spans="1:1" ht="14.25" x14ac:dyDescent="0.2">
      <c r="A388" s="4"/>
    </row>
    <row r="389" spans="1:1" ht="14.25" x14ac:dyDescent="0.2">
      <c r="A389" s="4"/>
    </row>
    <row r="390" spans="1:1" ht="14.25" x14ac:dyDescent="0.2">
      <c r="A390" s="4"/>
    </row>
    <row r="391" spans="1:1" ht="14.25" x14ac:dyDescent="0.2">
      <c r="A391" s="4"/>
    </row>
    <row r="392" spans="1:1" ht="14.25" x14ac:dyDescent="0.2">
      <c r="A392" s="4"/>
    </row>
    <row r="393" spans="1:1" ht="14.25" x14ac:dyDescent="0.2">
      <c r="A393" s="4"/>
    </row>
    <row r="394" spans="1:1" ht="14.25" x14ac:dyDescent="0.2">
      <c r="A394" s="4"/>
    </row>
    <row r="395" spans="1:1" ht="14.25" x14ac:dyDescent="0.2">
      <c r="A395" s="4"/>
    </row>
    <row r="396" spans="1:1" ht="14.25" x14ac:dyDescent="0.2">
      <c r="A396" s="4"/>
    </row>
    <row r="397" spans="1:1" ht="14.25" x14ac:dyDescent="0.2">
      <c r="A397" s="4"/>
    </row>
    <row r="398" spans="1:1" ht="14.25" x14ac:dyDescent="0.2">
      <c r="A398" s="4"/>
    </row>
    <row r="399" spans="1:1" ht="14.25" x14ac:dyDescent="0.2">
      <c r="A399" s="4"/>
    </row>
    <row r="400" spans="1:1" ht="14.25" x14ac:dyDescent="0.2">
      <c r="A400" s="4"/>
    </row>
    <row r="401" spans="1:1" ht="14.25" x14ac:dyDescent="0.2">
      <c r="A401" s="4"/>
    </row>
    <row r="402" spans="1:1" ht="14.25" x14ac:dyDescent="0.2">
      <c r="A402" s="4"/>
    </row>
    <row r="403" spans="1:1" ht="14.25" x14ac:dyDescent="0.2">
      <c r="A403" s="4"/>
    </row>
    <row r="404" spans="1:1" ht="14.25" x14ac:dyDescent="0.2">
      <c r="A404" s="4"/>
    </row>
    <row r="405" spans="1:1" ht="14.25" x14ac:dyDescent="0.2">
      <c r="A405" s="4"/>
    </row>
    <row r="406" spans="1:1" ht="14.25" x14ac:dyDescent="0.2">
      <c r="A406" s="4"/>
    </row>
    <row r="407" spans="1:1" ht="14.25" x14ac:dyDescent="0.2">
      <c r="A407" s="4"/>
    </row>
    <row r="408" spans="1:1" ht="14.25" x14ac:dyDescent="0.2">
      <c r="A408" s="4"/>
    </row>
    <row r="409" spans="1:1" ht="14.25" x14ac:dyDescent="0.2">
      <c r="A409" s="4"/>
    </row>
    <row r="410" spans="1:1" ht="14.25" x14ac:dyDescent="0.2">
      <c r="A410" s="4"/>
    </row>
    <row r="411" spans="1:1" ht="14.25" x14ac:dyDescent="0.2">
      <c r="A411" s="4"/>
    </row>
    <row r="412" spans="1:1" ht="14.25" x14ac:dyDescent="0.2">
      <c r="A412" s="4"/>
    </row>
    <row r="413" spans="1:1" ht="14.25" x14ac:dyDescent="0.2">
      <c r="A413" s="4"/>
    </row>
    <row r="414" spans="1:1" ht="14.25" x14ac:dyDescent="0.2">
      <c r="A414" s="4"/>
    </row>
    <row r="415" spans="1:1" ht="14.25" x14ac:dyDescent="0.2">
      <c r="A415" s="4"/>
    </row>
    <row r="416" spans="1:1" ht="14.25" x14ac:dyDescent="0.2">
      <c r="A416" s="4"/>
    </row>
    <row r="417" spans="1:1" ht="14.25" x14ac:dyDescent="0.2">
      <c r="A417" s="4"/>
    </row>
    <row r="418" spans="1:1" ht="14.25" x14ac:dyDescent="0.2">
      <c r="A418" s="4"/>
    </row>
    <row r="419" spans="1:1" ht="14.25" x14ac:dyDescent="0.2">
      <c r="A419" s="4"/>
    </row>
    <row r="420" spans="1:1" ht="14.25" x14ac:dyDescent="0.2">
      <c r="A420" s="4"/>
    </row>
    <row r="421" spans="1:1" ht="14.25" x14ac:dyDescent="0.2">
      <c r="A421" s="4"/>
    </row>
    <row r="422" spans="1:1" ht="14.25" x14ac:dyDescent="0.2">
      <c r="A422" s="4"/>
    </row>
    <row r="423" spans="1:1" ht="14.25" x14ac:dyDescent="0.2">
      <c r="A423" s="4"/>
    </row>
    <row r="424" spans="1:1" ht="14.25" x14ac:dyDescent="0.2">
      <c r="A424" s="4"/>
    </row>
    <row r="425" spans="1:1" ht="14.25" x14ac:dyDescent="0.2">
      <c r="A425" s="4"/>
    </row>
    <row r="426" spans="1:1" ht="14.25" x14ac:dyDescent="0.2">
      <c r="A426" s="4"/>
    </row>
    <row r="427" spans="1:1" ht="14.25" x14ac:dyDescent="0.2">
      <c r="A427" s="4"/>
    </row>
    <row r="428" spans="1:1" ht="14.25" x14ac:dyDescent="0.2">
      <c r="A428" s="4"/>
    </row>
    <row r="429" spans="1:1" ht="14.25" x14ac:dyDescent="0.2">
      <c r="A429" s="4"/>
    </row>
    <row r="430" spans="1:1" ht="14.25" x14ac:dyDescent="0.2">
      <c r="A430" s="4"/>
    </row>
    <row r="431" spans="1:1" ht="14.25" x14ac:dyDescent="0.2">
      <c r="A431" s="4"/>
    </row>
    <row r="432" spans="1:1" ht="14.25" x14ac:dyDescent="0.2">
      <c r="A432" s="4"/>
    </row>
    <row r="433" spans="1:1" ht="14.25" x14ac:dyDescent="0.2">
      <c r="A433" s="4"/>
    </row>
    <row r="434" spans="1:1" ht="14.25" x14ac:dyDescent="0.2">
      <c r="A434" s="4"/>
    </row>
    <row r="435" spans="1:1" ht="14.25" x14ac:dyDescent="0.2">
      <c r="A435" s="4"/>
    </row>
    <row r="436" spans="1:1" ht="14.25" x14ac:dyDescent="0.2">
      <c r="A436" s="4"/>
    </row>
    <row r="437" spans="1:1" ht="14.25" x14ac:dyDescent="0.2">
      <c r="A437" s="4"/>
    </row>
    <row r="438" spans="1:1" ht="14.25" x14ac:dyDescent="0.2">
      <c r="A438" s="4"/>
    </row>
    <row r="439" spans="1:1" ht="14.25" x14ac:dyDescent="0.2">
      <c r="A439" s="4"/>
    </row>
    <row r="440" spans="1:1" ht="14.25" x14ac:dyDescent="0.2">
      <c r="A440" s="4"/>
    </row>
    <row r="441" spans="1:1" ht="14.25" x14ac:dyDescent="0.2">
      <c r="A441" s="4"/>
    </row>
    <row r="442" spans="1:1" ht="14.25" x14ac:dyDescent="0.2">
      <c r="A442" s="4"/>
    </row>
    <row r="443" spans="1:1" ht="14.25" x14ac:dyDescent="0.2">
      <c r="A443" s="4"/>
    </row>
    <row r="444" spans="1:1" ht="14.25" x14ac:dyDescent="0.2">
      <c r="A444" s="4"/>
    </row>
    <row r="445" spans="1:1" ht="14.25" x14ac:dyDescent="0.2">
      <c r="A445" s="4"/>
    </row>
    <row r="446" spans="1:1" ht="14.25" x14ac:dyDescent="0.2">
      <c r="A446" s="4"/>
    </row>
    <row r="447" spans="1:1" ht="14.25" x14ac:dyDescent="0.2">
      <c r="A447" s="4"/>
    </row>
    <row r="448" spans="1:1" ht="14.25" x14ac:dyDescent="0.2">
      <c r="A448" s="4"/>
    </row>
    <row r="449" spans="1:1" ht="14.25" x14ac:dyDescent="0.2">
      <c r="A449" s="4"/>
    </row>
    <row r="450" spans="1:1" ht="14.25" x14ac:dyDescent="0.2">
      <c r="A450" s="4"/>
    </row>
    <row r="451" spans="1:1" ht="14.25" x14ac:dyDescent="0.2">
      <c r="A451" s="4"/>
    </row>
    <row r="452" spans="1:1" ht="14.25" x14ac:dyDescent="0.2">
      <c r="A452" s="4"/>
    </row>
    <row r="453" spans="1:1" ht="14.25" x14ac:dyDescent="0.2">
      <c r="A453" s="4"/>
    </row>
    <row r="454" spans="1:1" ht="14.25" x14ac:dyDescent="0.2">
      <c r="A454" s="4"/>
    </row>
    <row r="455" spans="1:1" ht="14.25" x14ac:dyDescent="0.2">
      <c r="A455" s="4"/>
    </row>
    <row r="456" spans="1:1" ht="14.25" x14ac:dyDescent="0.2">
      <c r="A456" s="4"/>
    </row>
    <row r="457" spans="1:1" ht="14.25" x14ac:dyDescent="0.2">
      <c r="A457" s="4"/>
    </row>
    <row r="458" spans="1:1" ht="14.25" x14ac:dyDescent="0.2">
      <c r="A458" s="4"/>
    </row>
    <row r="459" spans="1:1" ht="14.25" x14ac:dyDescent="0.2">
      <c r="A459" s="4"/>
    </row>
    <row r="460" spans="1:1" ht="14.25" x14ac:dyDescent="0.2">
      <c r="A460" s="4"/>
    </row>
    <row r="461" spans="1:1" ht="14.25" x14ac:dyDescent="0.2">
      <c r="A461" s="4"/>
    </row>
    <row r="462" spans="1:1" ht="14.25" x14ac:dyDescent="0.2">
      <c r="A462" s="4"/>
    </row>
    <row r="463" spans="1:1" ht="14.25" x14ac:dyDescent="0.2">
      <c r="A463" s="4"/>
    </row>
    <row r="464" spans="1:1" ht="14.25" x14ac:dyDescent="0.2">
      <c r="A464" s="4"/>
    </row>
    <row r="465" spans="1:1" ht="14.25" x14ac:dyDescent="0.2">
      <c r="A465" s="4"/>
    </row>
    <row r="466" spans="1:1" ht="14.25" x14ac:dyDescent="0.2">
      <c r="A466" s="4"/>
    </row>
    <row r="467" spans="1:1" ht="14.25" x14ac:dyDescent="0.2">
      <c r="A467" s="4"/>
    </row>
    <row r="468" spans="1:1" ht="14.25" x14ac:dyDescent="0.2">
      <c r="A468" s="4"/>
    </row>
    <row r="469" spans="1:1" ht="14.25" x14ac:dyDescent="0.2">
      <c r="A469" s="4"/>
    </row>
    <row r="470" spans="1:1" ht="14.25" x14ac:dyDescent="0.2">
      <c r="A470" s="4"/>
    </row>
    <row r="471" spans="1:1" ht="14.25" x14ac:dyDescent="0.2">
      <c r="A471" s="4"/>
    </row>
    <row r="472" spans="1:1" ht="14.25" x14ac:dyDescent="0.2">
      <c r="A472" s="4"/>
    </row>
    <row r="473" spans="1:1" ht="14.25" x14ac:dyDescent="0.2">
      <c r="A473" s="4"/>
    </row>
    <row r="474" spans="1:1" ht="14.25" x14ac:dyDescent="0.2">
      <c r="A474" s="4"/>
    </row>
    <row r="475" spans="1:1" ht="14.25" x14ac:dyDescent="0.2">
      <c r="A475" s="4"/>
    </row>
    <row r="476" spans="1:1" ht="14.25" x14ac:dyDescent="0.2">
      <c r="A476" s="4"/>
    </row>
    <row r="477" spans="1:1" ht="14.25" x14ac:dyDescent="0.2">
      <c r="A477" s="4"/>
    </row>
    <row r="478" spans="1:1" ht="14.25" x14ac:dyDescent="0.2">
      <c r="A478" s="4"/>
    </row>
    <row r="479" spans="1:1" ht="14.25" x14ac:dyDescent="0.2">
      <c r="A479" s="4"/>
    </row>
    <row r="480" spans="1:1" ht="14.25" x14ac:dyDescent="0.2">
      <c r="A480" s="4"/>
    </row>
    <row r="481" spans="1:1" ht="14.25" x14ac:dyDescent="0.2">
      <c r="A481" s="4"/>
    </row>
    <row r="482" spans="1:1" ht="14.25" x14ac:dyDescent="0.2">
      <c r="A482" s="4"/>
    </row>
    <row r="483" spans="1:1" ht="14.25" x14ac:dyDescent="0.2">
      <c r="A483" s="4"/>
    </row>
    <row r="484" spans="1:1" ht="14.25" x14ac:dyDescent="0.2">
      <c r="A484" s="4"/>
    </row>
    <row r="485" spans="1:1" ht="14.25" x14ac:dyDescent="0.2">
      <c r="A485" s="4"/>
    </row>
    <row r="486" spans="1:1" ht="14.25" x14ac:dyDescent="0.2">
      <c r="A486" s="4"/>
    </row>
    <row r="487" spans="1:1" ht="14.25" x14ac:dyDescent="0.2">
      <c r="A487" s="4"/>
    </row>
    <row r="488" spans="1:1" ht="14.25" x14ac:dyDescent="0.2">
      <c r="A488" s="4"/>
    </row>
    <row r="489" spans="1:1" ht="14.25" x14ac:dyDescent="0.2">
      <c r="A489" s="4"/>
    </row>
    <row r="490" spans="1:1" ht="14.25" x14ac:dyDescent="0.2">
      <c r="A490" s="4"/>
    </row>
    <row r="491" spans="1:1" ht="14.25" x14ac:dyDescent="0.2">
      <c r="A491" s="4"/>
    </row>
    <row r="492" spans="1:1" ht="14.25" x14ac:dyDescent="0.2">
      <c r="A492" s="4"/>
    </row>
    <row r="493" spans="1:1" ht="14.25" x14ac:dyDescent="0.2">
      <c r="A493" s="4"/>
    </row>
    <row r="494" spans="1:1" ht="14.25" x14ac:dyDescent="0.2">
      <c r="A494" s="4"/>
    </row>
    <row r="495" spans="1:1" ht="14.25" x14ac:dyDescent="0.2">
      <c r="A495" s="4"/>
    </row>
    <row r="496" spans="1:1" ht="14.25" x14ac:dyDescent="0.2">
      <c r="A496" s="4"/>
    </row>
    <row r="497" spans="1:1" ht="14.25" x14ac:dyDescent="0.2">
      <c r="A497" s="4"/>
    </row>
    <row r="498" spans="1:1" ht="14.25" x14ac:dyDescent="0.2">
      <c r="A498" s="4"/>
    </row>
    <row r="499" spans="1:1" ht="14.25" x14ac:dyDescent="0.2">
      <c r="A499" s="4"/>
    </row>
    <row r="500" spans="1:1" ht="14.25" x14ac:dyDescent="0.2">
      <c r="A500" s="4"/>
    </row>
    <row r="501" spans="1:1" ht="14.25" x14ac:dyDescent="0.2">
      <c r="A501" s="4"/>
    </row>
    <row r="502" spans="1:1" ht="14.25" x14ac:dyDescent="0.2">
      <c r="A502" s="4"/>
    </row>
    <row r="503" spans="1:1" ht="14.25" x14ac:dyDescent="0.2">
      <c r="A503" s="4"/>
    </row>
    <row r="504" spans="1:1" ht="14.25" x14ac:dyDescent="0.2">
      <c r="A504" s="4"/>
    </row>
    <row r="505" spans="1:1" ht="14.25" x14ac:dyDescent="0.2">
      <c r="A505" s="4"/>
    </row>
    <row r="506" spans="1:1" ht="14.25" x14ac:dyDescent="0.2">
      <c r="A506" s="4"/>
    </row>
    <row r="507" spans="1:1" ht="14.25" x14ac:dyDescent="0.2">
      <c r="A507" s="4"/>
    </row>
    <row r="508" spans="1:1" ht="14.25" x14ac:dyDescent="0.2">
      <c r="A508" s="4"/>
    </row>
    <row r="509" spans="1:1" ht="14.25" x14ac:dyDescent="0.2">
      <c r="A509" s="4"/>
    </row>
    <row r="510" spans="1:1" ht="14.25" x14ac:dyDescent="0.2">
      <c r="A510" s="4"/>
    </row>
    <row r="511" spans="1:1" ht="14.25" x14ac:dyDescent="0.2">
      <c r="A511" s="4"/>
    </row>
    <row r="512" spans="1:1" ht="14.25" x14ac:dyDescent="0.2">
      <c r="A512" s="4"/>
    </row>
    <row r="513" spans="1:1" ht="14.25" x14ac:dyDescent="0.2">
      <c r="A513" s="4"/>
    </row>
    <row r="514" spans="1:1" ht="14.25" x14ac:dyDescent="0.2">
      <c r="A514" s="4"/>
    </row>
    <row r="515" spans="1:1" ht="14.25" x14ac:dyDescent="0.2">
      <c r="A515" s="4"/>
    </row>
    <row r="516" spans="1:1" ht="14.25" x14ac:dyDescent="0.2">
      <c r="A516" s="4"/>
    </row>
    <row r="517" spans="1:1" ht="14.25" x14ac:dyDescent="0.2">
      <c r="A517" s="4"/>
    </row>
    <row r="518" spans="1:1" ht="14.25" x14ac:dyDescent="0.2">
      <c r="A518" s="4"/>
    </row>
    <row r="519" spans="1:1" ht="14.25" x14ac:dyDescent="0.2">
      <c r="A519" s="4"/>
    </row>
    <row r="520" spans="1:1" ht="14.25" x14ac:dyDescent="0.2">
      <c r="A520" s="4"/>
    </row>
    <row r="521" spans="1:1" ht="14.25" x14ac:dyDescent="0.2">
      <c r="A521" s="4"/>
    </row>
    <row r="522" spans="1:1" ht="14.25" x14ac:dyDescent="0.2">
      <c r="A522" s="4"/>
    </row>
    <row r="523" spans="1:1" ht="14.25" x14ac:dyDescent="0.2">
      <c r="A523" s="4"/>
    </row>
    <row r="524" spans="1:1" ht="14.25" x14ac:dyDescent="0.2">
      <c r="A524" s="4"/>
    </row>
    <row r="525" spans="1:1" ht="14.25" x14ac:dyDescent="0.2">
      <c r="A525" s="4"/>
    </row>
    <row r="526" spans="1:1" ht="14.25" x14ac:dyDescent="0.2">
      <c r="A526" s="4"/>
    </row>
    <row r="527" spans="1:1" ht="14.25" x14ac:dyDescent="0.2">
      <c r="A527" s="4"/>
    </row>
    <row r="528" spans="1:1" ht="14.25" x14ac:dyDescent="0.2">
      <c r="A528" s="4"/>
    </row>
    <row r="529" spans="1:1" ht="14.25" x14ac:dyDescent="0.2">
      <c r="A529" s="4"/>
    </row>
    <row r="530" spans="1:1" ht="14.25" x14ac:dyDescent="0.2">
      <c r="A530" s="4"/>
    </row>
    <row r="531" spans="1:1" ht="14.25" x14ac:dyDescent="0.2">
      <c r="A531" s="4"/>
    </row>
    <row r="532" spans="1:1" ht="14.25" x14ac:dyDescent="0.2">
      <c r="A532" s="4"/>
    </row>
    <row r="533" spans="1:1" ht="14.25" x14ac:dyDescent="0.2">
      <c r="A533" s="4"/>
    </row>
    <row r="534" spans="1:1" ht="14.25" x14ac:dyDescent="0.2">
      <c r="A534" s="4"/>
    </row>
    <row r="535" spans="1:1" ht="14.25" x14ac:dyDescent="0.2">
      <c r="A535" s="4"/>
    </row>
    <row r="536" spans="1:1" ht="14.25" x14ac:dyDescent="0.2">
      <c r="A536" s="4"/>
    </row>
    <row r="537" spans="1:1" ht="14.25" x14ac:dyDescent="0.2">
      <c r="A537" s="4"/>
    </row>
    <row r="538" spans="1:1" ht="14.25" x14ac:dyDescent="0.2">
      <c r="A538" s="4"/>
    </row>
    <row r="539" spans="1:1" ht="14.25" x14ac:dyDescent="0.2">
      <c r="A539" s="4"/>
    </row>
    <row r="540" spans="1:1" ht="14.25" x14ac:dyDescent="0.2">
      <c r="A540" s="4"/>
    </row>
    <row r="541" spans="1:1" ht="14.25" x14ac:dyDescent="0.2">
      <c r="A541" s="4"/>
    </row>
    <row r="542" spans="1:1" ht="14.25" x14ac:dyDescent="0.2">
      <c r="A542" s="4"/>
    </row>
    <row r="543" spans="1:1" ht="14.25" x14ac:dyDescent="0.2">
      <c r="A543" s="4"/>
    </row>
    <row r="544" spans="1:1" ht="14.25" x14ac:dyDescent="0.2">
      <c r="A544" s="4"/>
    </row>
    <row r="545" spans="1:1" ht="14.25" x14ac:dyDescent="0.2">
      <c r="A545" s="4"/>
    </row>
    <row r="546" spans="1:1" ht="14.25" x14ac:dyDescent="0.2">
      <c r="A546" s="4"/>
    </row>
    <row r="547" spans="1:1" ht="14.25" x14ac:dyDescent="0.2">
      <c r="A547" s="4"/>
    </row>
    <row r="548" spans="1:1" ht="14.25" x14ac:dyDescent="0.2">
      <c r="A548" s="4"/>
    </row>
    <row r="549" spans="1:1" ht="14.25" x14ac:dyDescent="0.2">
      <c r="A549" s="4"/>
    </row>
    <row r="550" spans="1:1" ht="14.25" x14ac:dyDescent="0.2">
      <c r="A550" s="4"/>
    </row>
    <row r="551" spans="1:1" ht="14.25" x14ac:dyDescent="0.2">
      <c r="A551" s="4"/>
    </row>
    <row r="552" spans="1:1" ht="14.25" x14ac:dyDescent="0.2">
      <c r="A552" s="4"/>
    </row>
    <row r="553" spans="1:1" ht="14.25" x14ac:dyDescent="0.2">
      <c r="A553" s="4"/>
    </row>
    <row r="554" spans="1:1" ht="14.25" x14ac:dyDescent="0.2">
      <c r="A554" s="4"/>
    </row>
    <row r="555" spans="1:1" ht="14.25" x14ac:dyDescent="0.2">
      <c r="A555" s="4"/>
    </row>
    <row r="556" spans="1:1" ht="14.25" x14ac:dyDescent="0.2">
      <c r="A556" s="4"/>
    </row>
    <row r="557" spans="1:1" ht="14.25" x14ac:dyDescent="0.2">
      <c r="A557" s="4"/>
    </row>
    <row r="558" spans="1:1" ht="14.25" x14ac:dyDescent="0.2">
      <c r="A558" s="4"/>
    </row>
    <row r="559" spans="1:1" ht="14.25" x14ac:dyDescent="0.2">
      <c r="A559" s="4"/>
    </row>
    <row r="560" spans="1:1" ht="14.25" x14ac:dyDescent="0.2">
      <c r="A560" s="4"/>
    </row>
    <row r="561" spans="1:1" ht="14.25" x14ac:dyDescent="0.2">
      <c r="A561" s="4"/>
    </row>
    <row r="562" spans="1:1" ht="14.25" x14ac:dyDescent="0.2">
      <c r="A562" s="4"/>
    </row>
    <row r="563" spans="1:1" ht="14.25" x14ac:dyDescent="0.2">
      <c r="A563" s="4"/>
    </row>
    <row r="564" spans="1:1" ht="14.25" x14ac:dyDescent="0.2">
      <c r="A564" s="4"/>
    </row>
    <row r="565" spans="1:1" ht="14.25" x14ac:dyDescent="0.2">
      <c r="A565" s="4"/>
    </row>
    <row r="566" spans="1:1" ht="14.25" x14ac:dyDescent="0.2">
      <c r="A566" s="4"/>
    </row>
    <row r="567" spans="1:1" ht="14.25" x14ac:dyDescent="0.2">
      <c r="A567" s="4"/>
    </row>
    <row r="568" spans="1:1" ht="14.25" x14ac:dyDescent="0.2">
      <c r="A568" s="4"/>
    </row>
    <row r="569" spans="1:1" ht="14.25" x14ac:dyDescent="0.2">
      <c r="A569" s="4"/>
    </row>
    <row r="570" spans="1:1" ht="14.25" x14ac:dyDescent="0.2">
      <c r="A570" s="4"/>
    </row>
    <row r="571" spans="1:1" ht="14.25" x14ac:dyDescent="0.2">
      <c r="A571" s="4"/>
    </row>
    <row r="572" spans="1:1" ht="14.25" x14ac:dyDescent="0.2">
      <c r="A572" s="4"/>
    </row>
    <row r="573" spans="1:1" ht="14.25" x14ac:dyDescent="0.2">
      <c r="A573" s="4"/>
    </row>
    <row r="574" spans="1:1" ht="14.25" x14ac:dyDescent="0.2">
      <c r="A574" s="4"/>
    </row>
    <row r="575" spans="1:1" ht="14.25" x14ac:dyDescent="0.2">
      <c r="A575" s="4"/>
    </row>
    <row r="576" spans="1:1" ht="14.25" x14ac:dyDescent="0.2">
      <c r="A576" s="4"/>
    </row>
    <row r="577" spans="1:1" ht="14.25" x14ac:dyDescent="0.2">
      <c r="A577" s="4"/>
    </row>
    <row r="578" spans="1:1" ht="14.25" x14ac:dyDescent="0.2">
      <c r="A578" s="4"/>
    </row>
    <row r="579" spans="1:1" ht="14.25" x14ac:dyDescent="0.2">
      <c r="A579" s="4"/>
    </row>
    <row r="580" spans="1:1" ht="14.25" x14ac:dyDescent="0.2">
      <c r="A580" s="4"/>
    </row>
    <row r="581" spans="1:1" ht="14.25" x14ac:dyDescent="0.2">
      <c r="A581" s="4"/>
    </row>
    <row r="582" spans="1:1" ht="14.25" x14ac:dyDescent="0.2">
      <c r="A582" s="4"/>
    </row>
    <row r="583" spans="1:1" ht="14.25" x14ac:dyDescent="0.2">
      <c r="A583" s="4"/>
    </row>
    <row r="584" spans="1:1" ht="14.25" x14ac:dyDescent="0.2">
      <c r="A584" s="4"/>
    </row>
    <row r="585" spans="1:1" ht="14.25" x14ac:dyDescent="0.2">
      <c r="A585" s="4"/>
    </row>
    <row r="586" spans="1:1" ht="14.25" x14ac:dyDescent="0.2">
      <c r="A586" s="4"/>
    </row>
    <row r="587" spans="1:1" ht="14.25" x14ac:dyDescent="0.2">
      <c r="A587" s="4"/>
    </row>
    <row r="588" spans="1:1" ht="14.25" x14ac:dyDescent="0.2">
      <c r="A588" s="4"/>
    </row>
    <row r="589" spans="1:1" ht="14.25" x14ac:dyDescent="0.2">
      <c r="A589" s="4"/>
    </row>
    <row r="590" spans="1:1" ht="14.25" x14ac:dyDescent="0.2">
      <c r="A590" s="4"/>
    </row>
    <row r="591" spans="1:1" ht="14.25" x14ac:dyDescent="0.2">
      <c r="A591" s="4"/>
    </row>
    <row r="592" spans="1:1" ht="14.25" x14ac:dyDescent="0.2">
      <c r="A592" s="4"/>
    </row>
    <row r="593" spans="1:1" ht="14.25" x14ac:dyDescent="0.2">
      <c r="A593" s="4"/>
    </row>
    <row r="594" spans="1:1" ht="14.25" x14ac:dyDescent="0.2">
      <c r="A594" s="4"/>
    </row>
    <row r="595" spans="1:1" ht="14.25" x14ac:dyDescent="0.2">
      <c r="A595" s="4"/>
    </row>
    <row r="596" spans="1:1" ht="14.25" x14ac:dyDescent="0.2">
      <c r="A596" s="4"/>
    </row>
    <row r="597" spans="1:1" ht="14.25" x14ac:dyDescent="0.2">
      <c r="A597" s="4"/>
    </row>
    <row r="598" spans="1:1" ht="14.25" x14ac:dyDescent="0.2">
      <c r="A598" s="4"/>
    </row>
    <row r="599" spans="1:1" ht="14.25" x14ac:dyDescent="0.2">
      <c r="A599" s="4"/>
    </row>
    <row r="600" spans="1:1" ht="14.25" x14ac:dyDescent="0.2">
      <c r="A600" s="4"/>
    </row>
    <row r="601" spans="1:1" ht="14.25" x14ac:dyDescent="0.2">
      <c r="A601" s="4"/>
    </row>
    <row r="602" spans="1:1" ht="14.25" x14ac:dyDescent="0.2">
      <c r="A602" s="4"/>
    </row>
    <row r="603" spans="1:1" ht="14.25" x14ac:dyDescent="0.2">
      <c r="A603" s="4"/>
    </row>
    <row r="604" spans="1:1" ht="14.25" x14ac:dyDescent="0.2">
      <c r="A604" s="4"/>
    </row>
    <row r="605" spans="1:1" ht="14.25" x14ac:dyDescent="0.2">
      <c r="A605" s="4"/>
    </row>
    <row r="606" spans="1:1" ht="14.25" x14ac:dyDescent="0.2">
      <c r="A606" s="4"/>
    </row>
    <row r="607" spans="1:1" ht="14.25" x14ac:dyDescent="0.2">
      <c r="A607" s="4"/>
    </row>
    <row r="608" spans="1:1" ht="14.25" x14ac:dyDescent="0.2">
      <c r="A608" s="4"/>
    </row>
    <row r="609" spans="1:1" ht="14.25" x14ac:dyDescent="0.2">
      <c r="A609" s="4"/>
    </row>
    <row r="610" spans="1:1" ht="14.25" x14ac:dyDescent="0.2">
      <c r="A610" s="4"/>
    </row>
    <row r="611" spans="1:1" ht="14.25" x14ac:dyDescent="0.2">
      <c r="A611" s="4"/>
    </row>
    <row r="612" spans="1:1" ht="14.25" x14ac:dyDescent="0.2">
      <c r="A612" s="4"/>
    </row>
    <row r="613" spans="1:1" ht="14.25" x14ac:dyDescent="0.2">
      <c r="A613" s="4"/>
    </row>
    <row r="614" spans="1:1" ht="14.25" x14ac:dyDescent="0.2">
      <c r="A614" s="4"/>
    </row>
    <row r="615" spans="1:1" ht="14.25" x14ac:dyDescent="0.2">
      <c r="A615" s="4"/>
    </row>
    <row r="616" spans="1:1" ht="14.25" x14ac:dyDescent="0.2">
      <c r="A616" s="4"/>
    </row>
    <row r="617" spans="1:1" ht="14.25" x14ac:dyDescent="0.2">
      <c r="A617" s="4"/>
    </row>
    <row r="618" spans="1:1" ht="14.25" x14ac:dyDescent="0.2">
      <c r="A618" s="4"/>
    </row>
    <row r="619" spans="1:1" ht="14.25" x14ac:dyDescent="0.2">
      <c r="A619" s="4"/>
    </row>
    <row r="620" spans="1:1" ht="14.25" x14ac:dyDescent="0.2">
      <c r="A620" s="4"/>
    </row>
    <row r="621" spans="1:1" ht="14.25" x14ac:dyDescent="0.2">
      <c r="A621" s="4"/>
    </row>
    <row r="622" spans="1:1" ht="14.25" x14ac:dyDescent="0.2">
      <c r="A622" s="4"/>
    </row>
    <row r="623" spans="1:1" ht="14.25" x14ac:dyDescent="0.2">
      <c r="A623" s="4"/>
    </row>
    <row r="624" spans="1:1" ht="14.25" x14ac:dyDescent="0.2">
      <c r="A624" s="4"/>
    </row>
    <row r="625" spans="1:1" ht="14.25" x14ac:dyDescent="0.2">
      <c r="A625" s="4"/>
    </row>
    <row r="626" spans="1:1" ht="14.25" x14ac:dyDescent="0.2">
      <c r="A626" s="4"/>
    </row>
    <row r="627" spans="1:1" ht="14.25" x14ac:dyDescent="0.2">
      <c r="A627" s="4"/>
    </row>
    <row r="628" spans="1:1" ht="14.25" x14ac:dyDescent="0.2">
      <c r="A628" s="4"/>
    </row>
    <row r="629" spans="1:1" ht="14.25" x14ac:dyDescent="0.2">
      <c r="A629" s="4"/>
    </row>
    <row r="630" spans="1:1" ht="14.25" x14ac:dyDescent="0.2">
      <c r="A630" s="4"/>
    </row>
    <row r="631" spans="1:1" ht="14.25" x14ac:dyDescent="0.2">
      <c r="A631" s="4"/>
    </row>
    <row r="632" spans="1:1" ht="14.25" x14ac:dyDescent="0.2">
      <c r="A632" s="4"/>
    </row>
    <row r="633" spans="1:1" ht="14.25" x14ac:dyDescent="0.2">
      <c r="A633" s="4"/>
    </row>
    <row r="634" spans="1:1" ht="14.25" x14ac:dyDescent="0.2">
      <c r="A634" s="4"/>
    </row>
    <row r="635" spans="1:1" ht="14.25" x14ac:dyDescent="0.2">
      <c r="A635" s="4"/>
    </row>
    <row r="636" spans="1:1" ht="14.25" x14ac:dyDescent="0.2">
      <c r="A636" s="4"/>
    </row>
    <row r="637" spans="1:1" ht="14.25" x14ac:dyDescent="0.2">
      <c r="A637" s="4"/>
    </row>
    <row r="638" spans="1:1" ht="14.25" x14ac:dyDescent="0.2">
      <c r="A638" s="4"/>
    </row>
    <row r="639" spans="1:1" ht="14.25" x14ac:dyDescent="0.2">
      <c r="A639" s="4"/>
    </row>
    <row r="640" spans="1:1" ht="14.25" x14ac:dyDescent="0.2">
      <c r="A640" s="4"/>
    </row>
    <row r="641" spans="1:1" ht="14.25" x14ac:dyDescent="0.2">
      <c r="A641" s="4"/>
    </row>
    <row r="642" spans="1:1" ht="14.25" x14ac:dyDescent="0.2">
      <c r="A642" s="4"/>
    </row>
    <row r="643" spans="1:1" ht="14.25" x14ac:dyDescent="0.2">
      <c r="A643" s="4"/>
    </row>
    <row r="644" spans="1:1" ht="14.25" x14ac:dyDescent="0.2">
      <c r="A644" s="4"/>
    </row>
    <row r="645" spans="1:1" ht="14.25" x14ac:dyDescent="0.2">
      <c r="A645" s="4"/>
    </row>
    <row r="646" spans="1:1" ht="14.25" x14ac:dyDescent="0.2">
      <c r="A646" s="4"/>
    </row>
    <row r="647" spans="1:1" ht="14.25" x14ac:dyDescent="0.2">
      <c r="A647" s="4"/>
    </row>
    <row r="648" spans="1:1" ht="14.25" x14ac:dyDescent="0.2">
      <c r="A648" s="4"/>
    </row>
    <row r="649" spans="1:1" ht="14.25" x14ac:dyDescent="0.2">
      <c r="A649" s="4"/>
    </row>
    <row r="650" spans="1:1" ht="14.25" x14ac:dyDescent="0.2">
      <c r="A650" s="4"/>
    </row>
    <row r="651" spans="1:1" ht="14.25" x14ac:dyDescent="0.2">
      <c r="A651" s="4"/>
    </row>
    <row r="652" spans="1:1" ht="14.25" x14ac:dyDescent="0.2">
      <c r="A652" s="4"/>
    </row>
    <row r="653" spans="1:1" ht="14.25" x14ac:dyDescent="0.2">
      <c r="A653" s="4"/>
    </row>
    <row r="654" spans="1:1" ht="14.25" x14ac:dyDescent="0.2">
      <c r="A654" s="4"/>
    </row>
    <row r="655" spans="1:1" ht="14.25" x14ac:dyDescent="0.2">
      <c r="A655" s="4"/>
    </row>
    <row r="656" spans="1:1" ht="14.25" x14ac:dyDescent="0.2">
      <c r="A656" s="4"/>
    </row>
    <row r="657" spans="1:1" ht="14.25" x14ac:dyDescent="0.2">
      <c r="A657" s="4"/>
    </row>
    <row r="658" spans="1:1" ht="14.25" x14ac:dyDescent="0.2">
      <c r="A658" s="4"/>
    </row>
    <row r="659" spans="1:1" ht="14.25" x14ac:dyDescent="0.2">
      <c r="A659" s="4"/>
    </row>
    <row r="660" spans="1:1" ht="14.25" x14ac:dyDescent="0.2">
      <c r="A660" s="4"/>
    </row>
    <row r="661" spans="1:1" ht="14.25" x14ac:dyDescent="0.2">
      <c r="A661" s="4"/>
    </row>
    <row r="662" spans="1:1" ht="14.25" x14ac:dyDescent="0.2">
      <c r="A662" s="4"/>
    </row>
    <row r="663" spans="1:1" ht="14.25" x14ac:dyDescent="0.2">
      <c r="A663" s="4"/>
    </row>
    <row r="664" spans="1:1" ht="14.25" x14ac:dyDescent="0.2">
      <c r="A664" s="4"/>
    </row>
    <row r="665" spans="1:1" ht="14.25" x14ac:dyDescent="0.2">
      <c r="A665" s="4"/>
    </row>
    <row r="666" spans="1:1" ht="14.25" x14ac:dyDescent="0.2">
      <c r="A666" s="4"/>
    </row>
    <row r="667" spans="1:1" ht="14.25" x14ac:dyDescent="0.2">
      <c r="A667" s="4"/>
    </row>
    <row r="668" spans="1:1" ht="14.25" x14ac:dyDescent="0.2">
      <c r="A668" s="4"/>
    </row>
    <row r="669" spans="1:1" ht="14.25" x14ac:dyDescent="0.2">
      <c r="A669" s="4"/>
    </row>
    <row r="670" spans="1:1" ht="14.25" x14ac:dyDescent="0.2">
      <c r="A670" s="4"/>
    </row>
    <row r="671" spans="1:1" ht="14.25" x14ac:dyDescent="0.2">
      <c r="A671" s="4"/>
    </row>
    <row r="672" spans="1:1" ht="14.25" x14ac:dyDescent="0.2">
      <c r="A672" s="4"/>
    </row>
    <row r="673" spans="1:1" ht="14.25" x14ac:dyDescent="0.2">
      <c r="A673" s="4"/>
    </row>
    <row r="674" spans="1:1" ht="14.25" x14ac:dyDescent="0.2">
      <c r="A674" s="4"/>
    </row>
    <row r="675" spans="1:1" ht="14.25" x14ac:dyDescent="0.2">
      <c r="A675" s="4"/>
    </row>
    <row r="676" spans="1:1" ht="14.25" x14ac:dyDescent="0.2">
      <c r="A676" s="4"/>
    </row>
    <row r="677" spans="1:1" ht="14.25" x14ac:dyDescent="0.2">
      <c r="A677" s="4"/>
    </row>
    <row r="678" spans="1:1" ht="14.25" x14ac:dyDescent="0.2">
      <c r="A678" s="4"/>
    </row>
    <row r="679" spans="1:1" ht="14.25" x14ac:dyDescent="0.2">
      <c r="A679" s="4"/>
    </row>
    <row r="680" spans="1:1" ht="14.25" x14ac:dyDescent="0.2">
      <c r="A680" s="4"/>
    </row>
    <row r="681" spans="1:1" ht="14.25" x14ac:dyDescent="0.2">
      <c r="A681" s="4"/>
    </row>
    <row r="682" spans="1:1" ht="14.25" x14ac:dyDescent="0.2">
      <c r="A682" s="4"/>
    </row>
    <row r="683" spans="1:1" ht="14.25" x14ac:dyDescent="0.2">
      <c r="A683" s="4"/>
    </row>
    <row r="684" spans="1:1" ht="14.25" x14ac:dyDescent="0.2">
      <c r="A684" s="4"/>
    </row>
    <row r="685" spans="1:1" ht="14.25" x14ac:dyDescent="0.2">
      <c r="A685" s="4"/>
    </row>
    <row r="686" spans="1:1" ht="14.25" x14ac:dyDescent="0.2">
      <c r="A686" s="4"/>
    </row>
    <row r="687" spans="1:1" ht="14.25" x14ac:dyDescent="0.2">
      <c r="A687" s="4"/>
    </row>
    <row r="688" spans="1:1" ht="14.25" x14ac:dyDescent="0.2">
      <c r="A688" s="4"/>
    </row>
    <row r="689" spans="1:1" ht="14.25" x14ac:dyDescent="0.2">
      <c r="A689" s="4"/>
    </row>
    <row r="690" spans="1:1" ht="14.25" x14ac:dyDescent="0.2">
      <c r="A690" s="4"/>
    </row>
    <row r="691" spans="1:1" ht="14.25" x14ac:dyDescent="0.2">
      <c r="A691" s="4"/>
    </row>
    <row r="692" spans="1:1" ht="14.25" x14ac:dyDescent="0.2">
      <c r="A692" s="4"/>
    </row>
    <row r="693" spans="1:1" ht="14.25" x14ac:dyDescent="0.2">
      <c r="A693" s="4"/>
    </row>
    <row r="694" spans="1:1" ht="14.25" x14ac:dyDescent="0.2">
      <c r="A694" s="4"/>
    </row>
    <row r="695" spans="1:1" ht="14.25" x14ac:dyDescent="0.2">
      <c r="A695" s="4"/>
    </row>
    <row r="696" spans="1:1" ht="14.25" x14ac:dyDescent="0.2">
      <c r="A696" s="4"/>
    </row>
    <row r="697" spans="1:1" ht="14.25" x14ac:dyDescent="0.2">
      <c r="A697" s="4"/>
    </row>
    <row r="698" spans="1:1" ht="14.25" x14ac:dyDescent="0.2">
      <c r="A698" s="4"/>
    </row>
    <row r="699" spans="1:1" ht="14.25" x14ac:dyDescent="0.2">
      <c r="A699" s="4"/>
    </row>
    <row r="700" spans="1:1" ht="14.25" x14ac:dyDescent="0.2">
      <c r="A700" s="4"/>
    </row>
    <row r="701" spans="1:1" ht="14.25" x14ac:dyDescent="0.2">
      <c r="A701" s="4"/>
    </row>
    <row r="702" spans="1:1" ht="14.25" x14ac:dyDescent="0.2">
      <c r="A702" s="4"/>
    </row>
    <row r="703" spans="1:1" ht="14.25" x14ac:dyDescent="0.2">
      <c r="A703" s="4"/>
    </row>
    <row r="704" spans="1:1" ht="14.25" x14ac:dyDescent="0.2">
      <c r="A704" s="4"/>
    </row>
    <row r="705" spans="1:1" ht="14.25" x14ac:dyDescent="0.2">
      <c r="A705" s="4"/>
    </row>
    <row r="706" spans="1:1" ht="14.25" x14ac:dyDescent="0.2">
      <c r="A706" s="4"/>
    </row>
    <row r="707" spans="1:1" ht="14.25" x14ac:dyDescent="0.2">
      <c r="A707" s="4"/>
    </row>
    <row r="708" spans="1:1" ht="14.25" x14ac:dyDescent="0.2">
      <c r="A708" s="4"/>
    </row>
    <row r="709" spans="1:1" ht="14.25" x14ac:dyDescent="0.2">
      <c r="A709" s="4"/>
    </row>
    <row r="710" spans="1:1" ht="14.25" x14ac:dyDescent="0.2">
      <c r="A710" s="4"/>
    </row>
    <row r="711" spans="1:1" ht="14.25" x14ac:dyDescent="0.2">
      <c r="A711" s="4"/>
    </row>
    <row r="712" spans="1:1" ht="14.25" x14ac:dyDescent="0.2">
      <c r="A712" s="4"/>
    </row>
    <row r="713" spans="1:1" ht="14.25" x14ac:dyDescent="0.2">
      <c r="A713" s="4"/>
    </row>
    <row r="714" spans="1:1" ht="14.25" x14ac:dyDescent="0.2">
      <c r="A714" s="4"/>
    </row>
    <row r="715" spans="1:1" ht="14.25" x14ac:dyDescent="0.2">
      <c r="A715" s="4"/>
    </row>
    <row r="716" spans="1:1" ht="14.25" x14ac:dyDescent="0.2">
      <c r="A716" s="4"/>
    </row>
    <row r="717" spans="1:1" ht="14.25" x14ac:dyDescent="0.2">
      <c r="A717" s="4"/>
    </row>
    <row r="718" spans="1:1" ht="14.25" x14ac:dyDescent="0.2">
      <c r="A718" s="4"/>
    </row>
    <row r="719" spans="1:1" ht="14.25" x14ac:dyDescent="0.2">
      <c r="A719" s="4"/>
    </row>
    <row r="720" spans="1:1" ht="14.25" x14ac:dyDescent="0.2">
      <c r="A720" s="4"/>
    </row>
    <row r="721" spans="1:1" ht="14.25" x14ac:dyDescent="0.2">
      <c r="A721" s="4"/>
    </row>
    <row r="722" spans="1:1" ht="14.25" x14ac:dyDescent="0.2">
      <c r="A722" s="4"/>
    </row>
    <row r="723" spans="1:1" ht="14.25" x14ac:dyDescent="0.2">
      <c r="A723" s="4"/>
    </row>
    <row r="724" spans="1:1" ht="14.25" x14ac:dyDescent="0.2">
      <c r="A724" s="4"/>
    </row>
    <row r="725" spans="1:1" ht="14.25" x14ac:dyDescent="0.2">
      <c r="A725" s="4"/>
    </row>
    <row r="726" spans="1:1" ht="14.25" x14ac:dyDescent="0.2">
      <c r="A726" s="4"/>
    </row>
    <row r="727" spans="1:1" ht="14.25" x14ac:dyDescent="0.2">
      <c r="A727" s="4"/>
    </row>
    <row r="728" spans="1:1" ht="14.25" x14ac:dyDescent="0.2">
      <c r="A728" s="4"/>
    </row>
    <row r="729" spans="1:1" ht="14.25" x14ac:dyDescent="0.2">
      <c r="A729" s="4"/>
    </row>
    <row r="730" spans="1:1" ht="14.25" x14ac:dyDescent="0.2">
      <c r="A730" s="4"/>
    </row>
    <row r="731" spans="1:1" ht="14.25" x14ac:dyDescent="0.2">
      <c r="A731" s="4"/>
    </row>
    <row r="732" spans="1:1" ht="14.25" x14ac:dyDescent="0.2">
      <c r="A732" s="4"/>
    </row>
    <row r="733" spans="1:1" ht="14.25" x14ac:dyDescent="0.2">
      <c r="A733" s="4"/>
    </row>
    <row r="734" spans="1:1" ht="14.25" x14ac:dyDescent="0.2">
      <c r="A734" s="4"/>
    </row>
    <row r="735" spans="1:1" ht="14.25" x14ac:dyDescent="0.2">
      <c r="A735" s="4"/>
    </row>
    <row r="736" spans="1:1" ht="14.25" x14ac:dyDescent="0.2">
      <c r="A736" s="4"/>
    </row>
    <row r="737" spans="1:1" ht="14.25" x14ac:dyDescent="0.2">
      <c r="A737" s="4"/>
    </row>
    <row r="738" spans="1:1" ht="14.25" x14ac:dyDescent="0.2">
      <c r="A738" s="4"/>
    </row>
    <row r="739" spans="1:1" ht="14.25" x14ac:dyDescent="0.2">
      <c r="A739" s="4"/>
    </row>
    <row r="740" spans="1:1" ht="14.25" x14ac:dyDescent="0.2">
      <c r="A740" s="4"/>
    </row>
    <row r="741" spans="1:1" ht="14.25" x14ac:dyDescent="0.2">
      <c r="A741" s="4"/>
    </row>
    <row r="742" spans="1:1" ht="14.25" x14ac:dyDescent="0.2">
      <c r="A742" s="4"/>
    </row>
    <row r="743" spans="1:1" ht="14.25" x14ac:dyDescent="0.2">
      <c r="A743" s="4"/>
    </row>
    <row r="744" spans="1:1" ht="14.25" x14ac:dyDescent="0.2">
      <c r="A744" s="4"/>
    </row>
    <row r="745" spans="1:1" ht="14.25" x14ac:dyDescent="0.2">
      <c r="A745" s="4"/>
    </row>
    <row r="746" spans="1:1" ht="14.25" x14ac:dyDescent="0.2">
      <c r="A746" s="4"/>
    </row>
    <row r="747" spans="1:1" ht="14.25" x14ac:dyDescent="0.2">
      <c r="A747" s="4"/>
    </row>
    <row r="748" spans="1:1" ht="14.25" x14ac:dyDescent="0.2">
      <c r="A748" s="4"/>
    </row>
    <row r="749" spans="1:1" ht="14.25" x14ac:dyDescent="0.2">
      <c r="A749" s="4"/>
    </row>
    <row r="750" spans="1:1" ht="14.25" x14ac:dyDescent="0.2">
      <c r="A750" s="4"/>
    </row>
    <row r="751" spans="1:1" ht="14.25" x14ac:dyDescent="0.2">
      <c r="A751" s="4"/>
    </row>
    <row r="752" spans="1:1" ht="14.25" x14ac:dyDescent="0.2">
      <c r="A752" s="4"/>
    </row>
    <row r="753" spans="1:1" ht="14.25" x14ac:dyDescent="0.2">
      <c r="A753" s="4"/>
    </row>
    <row r="754" spans="1:1" ht="14.25" x14ac:dyDescent="0.2">
      <c r="A754" s="4"/>
    </row>
    <row r="755" spans="1:1" ht="14.25" x14ac:dyDescent="0.2">
      <c r="A755" s="4"/>
    </row>
    <row r="756" spans="1:1" ht="14.25" x14ac:dyDescent="0.2">
      <c r="A756" s="4"/>
    </row>
    <row r="757" spans="1:1" ht="14.25" x14ac:dyDescent="0.2">
      <c r="A757" s="4"/>
    </row>
    <row r="758" spans="1:1" ht="14.25" x14ac:dyDescent="0.2">
      <c r="A758" s="4"/>
    </row>
    <row r="759" spans="1:1" ht="14.25" x14ac:dyDescent="0.2">
      <c r="A759" s="4"/>
    </row>
    <row r="760" spans="1:1" ht="14.25" x14ac:dyDescent="0.2">
      <c r="A760" s="4"/>
    </row>
    <row r="761" spans="1:1" ht="14.25" x14ac:dyDescent="0.2">
      <c r="A761" s="4"/>
    </row>
    <row r="762" spans="1:1" ht="14.25" x14ac:dyDescent="0.2">
      <c r="A762" s="4"/>
    </row>
    <row r="763" spans="1:1" ht="14.25" x14ac:dyDescent="0.2">
      <c r="A763" s="4"/>
    </row>
    <row r="764" spans="1:1" ht="14.25" x14ac:dyDescent="0.2">
      <c r="A764" s="4"/>
    </row>
    <row r="765" spans="1:1" ht="14.25" x14ac:dyDescent="0.2">
      <c r="A765" s="4"/>
    </row>
    <row r="766" spans="1:1" ht="14.25" x14ac:dyDescent="0.2">
      <c r="A766" s="4"/>
    </row>
    <row r="767" spans="1:1" ht="14.25" x14ac:dyDescent="0.2">
      <c r="A767" s="4"/>
    </row>
    <row r="768" spans="1:1" ht="14.25" x14ac:dyDescent="0.2">
      <c r="A768" s="4"/>
    </row>
    <row r="769" spans="1:1" ht="14.25" x14ac:dyDescent="0.2">
      <c r="A769" s="4"/>
    </row>
    <row r="770" spans="1:1" ht="14.25" x14ac:dyDescent="0.2">
      <c r="A770" s="4"/>
    </row>
    <row r="771" spans="1:1" ht="14.25" x14ac:dyDescent="0.2">
      <c r="A771" s="4"/>
    </row>
    <row r="772" spans="1:1" ht="14.25" x14ac:dyDescent="0.2">
      <c r="A772" s="4"/>
    </row>
    <row r="773" spans="1:1" ht="14.25" x14ac:dyDescent="0.2">
      <c r="A773" s="4"/>
    </row>
    <row r="774" spans="1:1" ht="14.25" x14ac:dyDescent="0.2">
      <c r="A774" s="4"/>
    </row>
    <row r="775" spans="1:1" ht="14.25" x14ac:dyDescent="0.2">
      <c r="A775" s="4"/>
    </row>
    <row r="776" spans="1:1" ht="14.25" x14ac:dyDescent="0.2">
      <c r="A776" s="4"/>
    </row>
    <row r="777" spans="1:1" ht="14.25" x14ac:dyDescent="0.2">
      <c r="A777" s="4"/>
    </row>
    <row r="778" spans="1:1" ht="14.25" x14ac:dyDescent="0.2">
      <c r="A778" s="4"/>
    </row>
    <row r="779" spans="1:1" ht="14.25" x14ac:dyDescent="0.2">
      <c r="A779" s="4"/>
    </row>
    <row r="780" spans="1:1" ht="14.25" x14ac:dyDescent="0.2">
      <c r="A780" s="4"/>
    </row>
    <row r="781" spans="1:1" ht="14.25" x14ac:dyDescent="0.2">
      <c r="A781" s="4"/>
    </row>
    <row r="782" spans="1:1" ht="14.25" x14ac:dyDescent="0.2">
      <c r="A782" s="4"/>
    </row>
    <row r="783" spans="1:1" ht="14.25" x14ac:dyDescent="0.2">
      <c r="A783" s="4"/>
    </row>
    <row r="784" spans="1:1" ht="14.25" x14ac:dyDescent="0.2">
      <c r="A784" s="4"/>
    </row>
    <row r="785" spans="1:1" ht="14.25" x14ac:dyDescent="0.2">
      <c r="A785" s="4"/>
    </row>
    <row r="786" spans="1:1" ht="14.25" x14ac:dyDescent="0.2">
      <c r="A786" s="4"/>
    </row>
    <row r="787" spans="1:1" ht="14.25" x14ac:dyDescent="0.2">
      <c r="A787" s="4"/>
    </row>
    <row r="788" spans="1:1" ht="14.25" x14ac:dyDescent="0.2">
      <c r="A788" s="4"/>
    </row>
    <row r="789" spans="1:1" ht="14.25" x14ac:dyDescent="0.2">
      <c r="A789" s="4"/>
    </row>
    <row r="790" spans="1:1" ht="14.25" x14ac:dyDescent="0.2">
      <c r="A790" s="4"/>
    </row>
    <row r="791" spans="1:1" ht="14.25" x14ac:dyDescent="0.2">
      <c r="A791" s="4"/>
    </row>
    <row r="792" spans="1:1" ht="14.25" x14ac:dyDescent="0.2">
      <c r="A792" s="4"/>
    </row>
    <row r="793" spans="1:1" ht="14.25" x14ac:dyDescent="0.2">
      <c r="A793" s="4"/>
    </row>
    <row r="794" spans="1:1" ht="14.25" x14ac:dyDescent="0.2">
      <c r="A794" s="4"/>
    </row>
    <row r="795" spans="1:1" ht="14.25" x14ac:dyDescent="0.2">
      <c r="A795" s="4"/>
    </row>
    <row r="796" spans="1:1" ht="14.25" x14ac:dyDescent="0.2">
      <c r="A796" s="4"/>
    </row>
    <row r="797" spans="1:1" ht="14.25" x14ac:dyDescent="0.2">
      <c r="A797" s="4"/>
    </row>
    <row r="798" spans="1:1" ht="14.25" x14ac:dyDescent="0.2">
      <c r="A798" s="4"/>
    </row>
    <row r="799" spans="1:1" ht="14.25" x14ac:dyDescent="0.2">
      <c r="A799" s="4"/>
    </row>
    <row r="800" spans="1:1" ht="14.25" x14ac:dyDescent="0.2">
      <c r="A800" s="4"/>
    </row>
    <row r="801" spans="1:1" ht="14.25" x14ac:dyDescent="0.2">
      <c r="A801" s="4"/>
    </row>
    <row r="802" spans="1:1" ht="14.25" x14ac:dyDescent="0.2">
      <c r="A802" s="4"/>
    </row>
    <row r="803" spans="1:1" ht="14.25" x14ac:dyDescent="0.2">
      <c r="A803" s="4"/>
    </row>
    <row r="804" spans="1:1" ht="14.25" x14ac:dyDescent="0.2">
      <c r="A804" s="4"/>
    </row>
    <row r="805" spans="1:1" ht="14.25" x14ac:dyDescent="0.2">
      <c r="A805" s="4"/>
    </row>
    <row r="806" spans="1:1" ht="14.25" x14ac:dyDescent="0.2">
      <c r="A806" s="4"/>
    </row>
    <row r="807" spans="1:1" ht="14.25" x14ac:dyDescent="0.2">
      <c r="A807" s="4"/>
    </row>
    <row r="808" spans="1:1" ht="14.25" x14ac:dyDescent="0.2">
      <c r="A808" s="4"/>
    </row>
    <row r="809" spans="1:1" ht="14.25" x14ac:dyDescent="0.2">
      <c r="A809" s="4"/>
    </row>
    <row r="810" spans="1:1" ht="14.25" x14ac:dyDescent="0.2">
      <c r="A810" s="4"/>
    </row>
    <row r="811" spans="1:1" ht="14.25" x14ac:dyDescent="0.2">
      <c r="A811" s="4"/>
    </row>
    <row r="812" spans="1:1" ht="14.25" x14ac:dyDescent="0.2">
      <c r="A812" s="4"/>
    </row>
    <row r="813" spans="1:1" ht="14.25" x14ac:dyDescent="0.2">
      <c r="A813" s="4"/>
    </row>
    <row r="814" spans="1:1" ht="14.25" x14ac:dyDescent="0.2">
      <c r="A814" s="4"/>
    </row>
    <row r="815" spans="1:1" ht="14.25" x14ac:dyDescent="0.2">
      <c r="A815" s="4"/>
    </row>
    <row r="816" spans="1:1" ht="14.25" x14ac:dyDescent="0.2">
      <c r="A816" s="4"/>
    </row>
    <row r="817" spans="1:1" ht="14.25" x14ac:dyDescent="0.2">
      <c r="A817" s="4"/>
    </row>
    <row r="818" spans="1:1" ht="14.25" x14ac:dyDescent="0.2">
      <c r="A818" s="4"/>
    </row>
    <row r="819" spans="1:1" ht="14.25" x14ac:dyDescent="0.2">
      <c r="A819" s="4"/>
    </row>
    <row r="820" spans="1:1" ht="14.25" x14ac:dyDescent="0.2">
      <c r="A820" s="4"/>
    </row>
    <row r="821" spans="1:1" ht="14.25" x14ac:dyDescent="0.2">
      <c r="A821" s="4"/>
    </row>
    <row r="822" spans="1:1" ht="14.25" x14ac:dyDescent="0.2">
      <c r="A822" s="4"/>
    </row>
    <row r="823" spans="1:1" ht="14.25" x14ac:dyDescent="0.2">
      <c r="A823" s="4"/>
    </row>
    <row r="824" spans="1:1" ht="14.25" x14ac:dyDescent="0.2">
      <c r="A824" s="4"/>
    </row>
    <row r="825" spans="1:1" ht="14.25" x14ac:dyDescent="0.2">
      <c r="A825" s="4"/>
    </row>
    <row r="826" spans="1:1" ht="14.25" x14ac:dyDescent="0.2">
      <c r="A826" s="4"/>
    </row>
    <row r="827" spans="1:1" ht="14.25" x14ac:dyDescent="0.2">
      <c r="A827" s="4"/>
    </row>
    <row r="828" spans="1:1" ht="14.25" x14ac:dyDescent="0.2">
      <c r="A828" s="4"/>
    </row>
    <row r="829" spans="1:1" ht="14.25" x14ac:dyDescent="0.2">
      <c r="A829" s="4"/>
    </row>
    <row r="830" spans="1:1" ht="14.25" x14ac:dyDescent="0.2">
      <c r="A830" s="4"/>
    </row>
    <row r="831" spans="1:1" ht="14.25" x14ac:dyDescent="0.2">
      <c r="A831" s="4"/>
    </row>
    <row r="832" spans="1:1" ht="14.25" x14ac:dyDescent="0.2">
      <c r="A832" s="4"/>
    </row>
    <row r="833" spans="1:1" ht="14.25" x14ac:dyDescent="0.2">
      <c r="A833" s="4"/>
    </row>
    <row r="834" spans="1:1" ht="14.25" x14ac:dyDescent="0.2">
      <c r="A834" s="4"/>
    </row>
    <row r="835" spans="1:1" ht="14.25" x14ac:dyDescent="0.2">
      <c r="A835" s="4"/>
    </row>
    <row r="836" spans="1:1" ht="14.25" x14ac:dyDescent="0.2">
      <c r="A836" s="4"/>
    </row>
    <row r="837" spans="1:1" ht="14.25" x14ac:dyDescent="0.2">
      <c r="A837" s="4"/>
    </row>
    <row r="838" spans="1:1" ht="14.25" x14ac:dyDescent="0.2">
      <c r="A838" s="4"/>
    </row>
    <row r="839" spans="1:1" ht="14.25" x14ac:dyDescent="0.2">
      <c r="A839" s="4"/>
    </row>
    <row r="840" spans="1:1" ht="14.25" x14ac:dyDescent="0.2">
      <c r="A840" s="4"/>
    </row>
    <row r="841" spans="1:1" ht="14.25" x14ac:dyDescent="0.2">
      <c r="A841" s="4"/>
    </row>
    <row r="842" spans="1:1" ht="14.25" x14ac:dyDescent="0.2">
      <c r="A842" s="4"/>
    </row>
    <row r="843" spans="1:1" ht="14.25" x14ac:dyDescent="0.2">
      <c r="A843" s="4"/>
    </row>
    <row r="844" spans="1:1" ht="14.25" x14ac:dyDescent="0.2">
      <c r="A844" s="4"/>
    </row>
    <row r="845" spans="1:1" ht="14.25" x14ac:dyDescent="0.2">
      <c r="A845" s="4"/>
    </row>
    <row r="846" spans="1:1" ht="14.25" x14ac:dyDescent="0.2">
      <c r="A846" s="4"/>
    </row>
    <row r="847" spans="1:1" ht="14.25" x14ac:dyDescent="0.2">
      <c r="A847" s="4"/>
    </row>
    <row r="848" spans="1:1" ht="14.25" x14ac:dyDescent="0.2">
      <c r="A848" s="4"/>
    </row>
    <row r="849" spans="1:1" ht="14.25" x14ac:dyDescent="0.2">
      <c r="A849" s="4"/>
    </row>
    <row r="850" spans="1:1" ht="14.25" x14ac:dyDescent="0.2">
      <c r="A850" s="4"/>
    </row>
    <row r="851" spans="1:1" ht="14.25" x14ac:dyDescent="0.2">
      <c r="A851" s="4"/>
    </row>
    <row r="852" spans="1:1" ht="14.25" x14ac:dyDescent="0.2">
      <c r="A852" s="4"/>
    </row>
    <row r="853" spans="1:1" ht="14.25" x14ac:dyDescent="0.2">
      <c r="A853" s="4"/>
    </row>
    <row r="854" spans="1:1" ht="14.25" x14ac:dyDescent="0.2">
      <c r="A854" s="4"/>
    </row>
    <row r="855" spans="1:1" ht="14.25" x14ac:dyDescent="0.2">
      <c r="A855" s="4"/>
    </row>
    <row r="856" spans="1:1" ht="14.25" x14ac:dyDescent="0.2">
      <c r="A856" s="4"/>
    </row>
    <row r="857" spans="1:1" ht="14.25" x14ac:dyDescent="0.2">
      <c r="A857" s="4"/>
    </row>
    <row r="858" spans="1:1" ht="14.25" x14ac:dyDescent="0.2">
      <c r="A858" s="4"/>
    </row>
    <row r="859" spans="1:1" ht="14.25" x14ac:dyDescent="0.2">
      <c r="A859" s="4"/>
    </row>
    <row r="860" spans="1:1" ht="14.25" x14ac:dyDescent="0.2">
      <c r="A860" s="4"/>
    </row>
    <row r="861" spans="1:1" ht="14.25" x14ac:dyDescent="0.2">
      <c r="A861" s="4"/>
    </row>
    <row r="862" spans="1:1" ht="14.25" x14ac:dyDescent="0.2">
      <c r="A862" s="4"/>
    </row>
    <row r="863" spans="1:1" ht="14.25" x14ac:dyDescent="0.2">
      <c r="A863" s="4"/>
    </row>
    <row r="864" spans="1:1" ht="14.25" x14ac:dyDescent="0.2">
      <c r="A864" s="4"/>
    </row>
    <row r="865" spans="1:1" ht="14.25" x14ac:dyDescent="0.2">
      <c r="A865" s="4"/>
    </row>
    <row r="866" spans="1:1" ht="14.25" x14ac:dyDescent="0.2">
      <c r="A866" s="4"/>
    </row>
    <row r="867" spans="1:1" ht="14.25" x14ac:dyDescent="0.2">
      <c r="A867" s="4"/>
    </row>
    <row r="868" spans="1:1" ht="14.25" x14ac:dyDescent="0.2">
      <c r="A868" s="4"/>
    </row>
    <row r="869" spans="1:1" ht="14.25" x14ac:dyDescent="0.2">
      <c r="A869" s="4"/>
    </row>
    <row r="870" spans="1:1" ht="14.25" x14ac:dyDescent="0.2">
      <c r="A870" s="4"/>
    </row>
    <row r="871" spans="1:1" ht="14.25" x14ac:dyDescent="0.2">
      <c r="A871" s="4"/>
    </row>
    <row r="872" spans="1:1" ht="14.25" x14ac:dyDescent="0.2">
      <c r="A872" s="4"/>
    </row>
    <row r="873" spans="1:1" ht="14.25" x14ac:dyDescent="0.2">
      <c r="A873" s="4"/>
    </row>
    <row r="874" spans="1:1" ht="14.25" x14ac:dyDescent="0.2">
      <c r="A874" s="4"/>
    </row>
    <row r="875" spans="1:1" ht="14.25" x14ac:dyDescent="0.2">
      <c r="A875" s="4"/>
    </row>
    <row r="876" spans="1:1" ht="14.25" x14ac:dyDescent="0.2">
      <c r="A876" s="4"/>
    </row>
    <row r="877" spans="1:1" ht="14.25" x14ac:dyDescent="0.2">
      <c r="A877" s="4"/>
    </row>
    <row r="878" spans="1:1" ht="14.25" x14ac:dyDescent="0.2">
      <c r="A878" s="4"/>
    </row>
    <row r="879" spans="1:1" ht="14.25" x14ac:dyDescent="0.2">
      <c r="A879" s="4"/>
    </row>
    <row r="880" spans="1:1" ht="14.25" x14ac:dyDescent="0.2">
      <c r="A880" s="4"/>
    </row>
    <row r="881" spans="1:1" ht="14.25" x14ac:dyDescent="0.2">
      <c r="A881" s="4"/>
    </row>
    <row r="882" spans="1:1" ht="14.25" x14ac:dyDescent="0.2">
      <c r="A882" s="4"/>
    </row>
    <row r="883" spans="1:1" ht="14.25" x14ac:dyDescent="0.2">
      <c r="A883" s="4"/>
    </row>
    <row r="884" spans="1:1" ht="14.25" x14ac:dyDescent="0.2">
      <c r="A884" s="4"/>
    </row>
    <row r="885" spans="1:1" ht="14.25" x14ac:dyDescent="0.2">
      <c r="A885" s="4"/>
    </row>
    <row r="886" spans="1:1" ht="14.25" x14ac:dyDescent="0.2">
      <c r="A886" s="4"/>
    </row>
    <row r="887" spans="1:1" ht="14.25" x14ac:dyDescent="0.2">
      <c r="A887" s="4"/>
    </row>
    <row r="888" spans="1:1" ht="14.25" x14ac:dyDescent="0.2">
      <c r="A888" s="4"/>
    </row>
    <row r="889" spans="1:1" ht="14.25" x14ac:dyDescent="0.2">
      <c r="A889" s="4"/>
    </row>
    <row r="890" spans="1:1" ht="14.25" x14ac:dyDescent="0.2">
      <c r="A890" s="4"/>
    </row>
    <row r="891" spans="1:1" ht="14.25" x14ac:dyDescent="0.2">
      <c r="A891" s="4"/>
    </row>
    <row r="892" spans="1:1" ht="14.25" x14ac:dyDescent="0.2">
      <c r="A892" s="4"/>
    </row>
    <row r="893" spans="1:1" ht="14.25" x14ac:dyDescent="0.2">
      <c r="A893" s="4"/>
    </row>
    <row r="894" spans="1:1" ht="14.25" x14ac:dyDescent="0.2">
      <c r="A894" s="4"/>
    </row>
    <row r="895" spans="1:1" ht="14.25" x14ac:dyDescent="0.2">
      <c r="A895" s="4"/>
    </row>
    <row r="896" spans="1:1" ht="14.25" x14ac:dyDescent="0.2">
      <c r="A896" s="4"/>
    </row>
    <row r="897" spans="1:1" ht="14.25" x14ac:dyDescent="0.2">
      <c r="A897" s="4"/>
    </row>
    <row r="898" spans="1:1" ht="14.25" x14ac:dyDescent="0.2">
      <c r="A898" s="4"/>
    </row>
    <row r="899" spans="1:1" ht="14.25" x14ac:dyDescent="0.2">
      <c r="A899" s="4"/>
    </row>
    <row r="900" spans="1:1" ht="14.25" x14ac:dyDescent="0.2">
      <c r="A900" s="4"/>
    </row>
    <row r="901" spans="1:1" ht="14.25" x14ac:dyDescent="0.2">
      <c r="A901" s="4"/>
    </row>
    <row r="902" spans="1:1" ht="14.25" x14ac:dyDescent="0.2">
      <c r="A902" s="4"/>
    </row>
    <row r="903" spans="1:1" ht="14.25" x14ac:dyDescent="0.2">
      <c r="A903" s="4"/>
    </row>
    <row r="904" spans="1:1" ht="14.25" x14ac:dyDescent="0.2">
      <c r="A904" s="4"/>
    </row>
    <row r="905" spans="1:1" ht="14.25" x14ac:dyDescent="0.2">
      <c r="A905" s="4"/>
    </row>
    <row r="906" spans="1:1" ht="14.25" x14ac:dyDescent="0.2">
      <c r="A906" s="4"/>
    </row>
    <row r="907" spans="1:1" ht="14.25" x14ac:dyDescent="0.2">
      <c r="A907" s="4"/>
    </row>
    <row r="908" spans="1:1" ht="14.25" x14ac:dyDescent="0.2">
      <c r="A908" s="4"/>
    </row>
    <row r="909" spans="1:1" ht="14.25" x14ac:dyDescent="0.2">
      <c r="A909" s="4"/>
    </row>
    <row r="910" spans="1:1" ht="14.25" x14ac:dyDescent="0.2">
      <c r="A910" s="4"/>
    </row>
    <row r="911" spans="1:1" ht="14.25" x14ac:dyDescent="0.2">
      <c r="A911" s="4"/>
    </row>
    <row r="912" spans="1:1" ht="14.25" x14ac:dyDescent="0.2">
      <c r="A912" s="4"/>
    </row>
    <row r="913" spans="1:1" ht="14.25" x14ac:dyDescent="0.2">
      <c r="A913" s="4"/>
    </row>
    <row r="914" spans="1:1" ht="14.25" x14ac:dyDescent="0.2">
      <c r="A914" s="4"/>
    </row>
    <row r="915" spans="1:1" ht="14.25" x14ac:dyDescent="0.2">
      <c r="A915" s="4"/>
    </row>
    <row r="916" spans="1:1" ht="14.25" x14ac:dyDescent="0.2">
      <c r="A916" s="4"/>
    </row>
    <row r="917" spans="1:1" ht="14.25" x14ac:dyDescent="0.2">
      <c r="A917" s="4"/>
    </row>
    <row r="918" spans="1:1" ht="14.25" x14ac:dyDescent="0.2">
      <c r="A918" s="4"/>
    </row>
    <row r="919" spans="1:1" ht="14.25" x14ac:dyDescent="0.2">
      <c r="A919" s="4"/>
    </row>
    <row r="920" spans="1:1" ht="14.25" x14ac:dyDescent="0.2">
      <c r="A920" s="4"/>
    </row>
    <row r="921" spans="1:1" ht="14.25" x14ac:dyDescent="0.2">
      <c r="A921" s="4"/>
    </row>
    <row r="922" spans="1:1" ht="14.25" x14ac:dyDescent="0.2">
      <c r="A922" s="4"/>
    </row>
    <row r="923" spans="1:1" ht="14.25" x14ac:dyDescent="0.2">
      <c r="A923" s="4"/>
    </row>
    <row r="924" spans="1:1" ht="14.25" x14ac:dyDescent="0.2">
      <c r="A924" s="4"/>
    </row>
    <row r="925" spans="1:1" ht="14.25" x14ac:dyDescent="0.2">
      <c r="A925" s="4"/>
    </row>
    <row r="926" spans="1:1" ht="14.25" x14ac:dyDescent="0.2">
      <c r="A926" s="4"/>
    </row>
    <row r="927" spans="1:1" ht="14.25" x14ac:dyDescent="0.2">
      <c r="A927" s="4"/>
    </row>
    <row r="928" spans="1:1" ht="14.25" x14ac:dyDescent="0.2">
      <c r="A928" s="4"/>
    </row>
    <row r="929" spans="1:1" ht="14.25" x14ac:dyDescent="0.2">
      <c r="A929" s="4"/>
    </row>
    <row r="930" spans="1:1" ht="14.25" x14ac:dyDescent="0.2">
      <c r="A930" s="4"/>
    </row>
    <row r="931" spans="1:1" ht="14.25" x14ac:dyDescent="0.2">
      <c r="A931" s="4"/>
    </row>
    <row r="932" spans="1:1" ht="14.25" x14ac:dyDescent="0.2">
      <c r="A932" s="4"/>
    </row>
    <row r="933" spans="1:1" ht="14.25" x14ac:dyDescent="0.2">
      <c r="A933" s="4"/>
    </row>
    <row r="934" spans="1:1" ht="14.25" x14ac:dyDescent="0.2">
      <c r="A934" s="4"/>
    </row>
    <row r="935" spans="1:1" ht="14.25" x14ac:dyDescent="0.2">
      <c r="A935" s="4"/>
    </row>
    <row r="936" spans="1:1" ht="14.25" x14ac:dyDescent="0.2">
      <c r="A936" s="4"/>
    </row>
    <row r="937" spans="1:1" ht="14.25" x14ac:dyDescent="0.2">
      <c r="A937" s="4"/>
    </row>
    <row r="938" spans="1:1" ht="14.25" x14ac:dyDescent="0.2">
      <c r="A938" s="4"/>
    </row>
    <row r="939" spans="1:1" ht="14.25" x14ac:dyDescent="0.2">
      <c r="A939" s="4"/>
    </row>
    <row r="940" spans="1:1" ht="14.25" x14ac:dyDescent="0.2">
      <c r="A940" s="4"/>
    </row>
    <row r="941" spans="1:1" ht="14.25" x14ac:dyDescent="0.2">
      <c r="A941" s="4"/>
    </row>
    <row r="942" spans="1:1" ht="14.25" x14ac:dyDescent="0.2">
      <c r="A942" s="4"/>
    </row>
    <row r="943" spans="1:1" ht="14.25" x14ac:dyDescent="0.2">
      <c r="A943" s="4"/>
    </row>
    <row r="944" spans="1:1" ht="14.25" x14ac:dyDescent="0.2">
      <c r="A944" s="4"/>
    </row>
    <row r="945" spans="1:1" ht="14.25" x14ac:dyDescent="0.2">
      <c r="A945" s="4"/>
    </row>
    <row r="946" spans="1:1" ht="14.25" x14ac:dyDescent="0.2">
      <c r="A946" s="4"/>
    </row>
    <row r="947" spans="1:1" ht="14.25" x14ac:dyDescent="0.2">
      <c r="A947" s="4"/>
    </row>
    <row r="948" spans="1:1" ht="14.25" x14ac:dyDescent="0.2">
      <c r="A948" s="4"/>
    </row>
    <row r="949" spans="1:1" ht="14.25" x14ac:dyDescent="0.2">
      <c r="A949" s="4"/>
    </row>
    <row r="950" spans="1:1" ht="14.25" x14ac:dyDescent="0.2">
      <c r="A950" s="4"/>
    </row>
    <row r="951" spans="1:1" ht="14.25" x14ac:dyDescent="0.2">
      <c r="A951" s="4"/>
    </row>
    <row r="952" spans="1:1" ht="14.25" x14ac:dyDescent="0.2">
      <c r="A952" s="4"/>
    </row>
    <row r="953" spans="1:1" ht="14.25" x14ac:dyDescent="0.2">
      <c r="A953" s="4"/>
    </row>
    <row r="954" spans="1:1" ht="14.25" x14ac:dyDescent="0.2">
      <c r="A954" s="4"/>
    </row>
    <row r="955" spans="1:1" ht="14.25" x14ac:dyDescent="0.2">
      <c r="A955" s="4"/>
    </row>
    <row r="956" spans="1:1" ht="14.25" x14ac:dyDescent="0.2">
      <c r="A956" s="4"/>
    </row>
    <row r="957" spans="1:1" ht="14.25" x14ac:dyDescent="0.2">
      <c r="A957" s="4"/>
    </row>
    <row r="958" spans="1:1" ht="14.25" x14ac:dyDescent="0.2">
      <c r="A958" s="4"/>
    </row>
    <row r="959" spans="1:1" ht="14.25" x14ac:dyDescent="0.2">
      <c r="A959" s="4"/>
    </row>
    <row r="960" spans="1:1" ht="14.25" x14ac:dyDescent="0.2">
      <c r="A960" s="4"/>
    </row>
    <row r="961" spans="1:1" ht="14.25" x14ac:dyDescent="0.2">
      <c r="A961" s="4"/>
    </row>
    <row r="962" spans="1:1" ht="14.25" x14ac:dyDescent="0.2">
      <c r="A962" s="4"/>
    </row>
    <row r="963" spans="1:1" ht="14.25" x14ac:dyDescent="0.2">
      <c r="A963" s="4"/>
    </row>
    <row r="964" spans="1:1" ht="14.25" x14ac:dyDescent="0.2">
      <c r="A964" s="4"/>
    </row>
    <row r="965" spans="1:1" ht="14.25" x14ac:dyDescent="0.2">
      <c r="A965" s="4"/>
    </row>
    <row r="966" spans="1:1" ht="14.25" x14ac:dyDescent="0.2">
      <c r="A966" s="4"/>
    </row>
    <row r="967" spans="1:1" ht="14.25" x14ac:dyDescent="0.2">
      <c r="A967" s="4"/>
    </row>
    <row r="968" spans="1:1" ht="14.25" x14ac:dyDescent="0.2">
      <c r="A968" s="4"/>
    </row>
    <row r="969" spans="1:1" ht="14.25" x14ac:dyDescent="0.2">
      <c r="A969" s="4"/>
    </row>
    <row r="970" spans="1:1" ht="14.25" x14ac:dyDescent="0.2">
      <c r="A970" s="4"/>
    </row>
    <row r="971" spans="1:1" ht="14.25" x14ac:dyDescent="0.2">
      <c r="A971" s="4"/>
    </row>
    <row r="972" spans="1:1" ht="14.25" x14ac:dyDescent="0.2">
      <c r="A972" s="4"/>
    </row>
    <row r="973" spans="1:1" ht="14.25" x14ac:dyDescent="0.2">
      <c r="A973" s="4"/>
    </row>
    <row r="974" spans="1:1" ht="14.25" x14ac:dyDescent="0.2">
      <c r="A974" s="4"/>
    </row>
    <row r="975" spans="1:1" ht="14.25" x14ac:dyDescent="0.2">
      <c r="A975" s="4"/>
    </row>
    <row r="976" spans="1:1" ht="14.25" x14ac:dyDescent="0.2">
      <c r="A976" s="4"/>
    </row>
    <row r="977" spans="1:1" ht="14.25" x14ac:dyDescent="0.2">
      <c r="A977" s="4"/>
    </row>
    <row r="978" spans="1:1" ht="14.25" x14ac:dyDescent="0.2">
      <c r="A978" s="4"/>
    </row>
    <row r="979" spans="1:1" ht="14.25" x14ac:dyDescent="0.2">
      <c r="A979" s="4"/>
    </row>
    <row r="980" spans="1:1" ht="14.25" x14ac:dyDescent="0.2">
      <c r="A980" s="4"/>
    </row>
    <row r="981" spans="1:1" ht="14.25" x14ac:dyDescent="0.2">
      <c r="A981" s="4"/>
    </row>
    <row r="982" spans="1:1" ht="14.25" x14ac:dyDescent="0.2">
      <c r="A982" s="4"/>
    </row>
    <row r="983" spans="1:1" ht="14.25" x14ac:dyDescent="0.2">
      <c r="A983" s="4"/>
    </row>
    <row r="984" spans="1:1" ht="14.25" x14ac:dyDescent="0.2">
      <c r="A984" s="4"/>
    </row>
    <row r="985" spans="1:1" ht="14.25" x14ac:dyDescent="0.2">
      <c r="A985" s="4"/>
    </row>
    <row r="986" spans="1:1" ht="14.25" x14ac:dyDescent="0.2">
      <c r="A986" s="4"/>
    </row>
    <row r="987" spans="1:1" ht="14.25" x14ac:dyDescent="0.2">
      <c r="A987" s="4"/>
    </row>
    <row r="988" spans="1:1" ht="14.25" x14ac:dyDescent="0.2">
      <c r="A988" s="4"/>
    </row>
    <row r="989" spans="1:1" ht="14.25" x14ac:dyDescent="0.2">
      <c r="A989" s="4"/>
    </row>
    <row r="990" spans="1:1" ht="14.25" x14ac:dyDescent="0.2">
      <c r="A990" s="4"/>
    </row>
    <row r="991" spans="1:1" ht="14.25" x14ac:dyDescent="0.2">
      <c r="A991" s="4"/>
    </row>
    <row r="992" spans="1:1" ht="14.25" x14ac:dyDescent="0.2">
      <c r="A992" s="4"/>
    </row>
    <row r="993" spans="1:1" ht="14.25" x14ac:dyDescent="0.2">
      <c r="A993" s="4"/>
    </row>
    <row r="994" spans="1:1" ht="14.25" x14ac:dyDescent="0.2">
      <c r="A994" s="4"/>
    </row>
  </sheetData>
  <sheetProtection sheet="1" objects="1" scenarios="1"/>
  <mergeCells count="2">
    <mergeCell ref="F2:G2"/>
    <mergeCell ref="B19:G3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5"/>
  <sheetViews>
    <sheetView workbookViewId="0">
      <pane xSplit="1" ySplit="2" topLeftCell="B38" activePane="bottomRight" state="frozen"/>
      <selection pane="topRight" activeCell="B1" sqref="B1"/>
      <selection pane="bottomLeft" activeCell="A2" sqref="A2"/>
      <selection pane="bottomRight" activeCell="C6" sqref="C6:C8"/>
    </sheetView>
  </sheetViews>
  <sheetFormatPr defaultColWidth="14.42578125" defaultRowHeight="15.75" customHeight="1" x14ac:dyDescent="0.2"/>
  <cols>
    <col min="1" max="1" width="14.7109375" style="26" customWidth="1"/>
    <col min="2" max="2" width="16" style="10" customWidth="1"/>
    <col min="3" max="3" width="16.85546875" style="10" customWidth="1"/>
    <col min="4" max="9" width="20.85546875" style="10" customWidth="1"/>
    <col min="10" max="10" width="5" style="10" customWidth="1"/>
    <col min="11" max="16384" width="14.42578125" style="10"/>
  </cols>
  <sheetData>
    <row r="1" spans="1:27" ht="30.75" customHeight="1" x14ac:dyDescent="0.25">
      <c r="A1" s="57" t="s">
        <v>733</v>
      </c>
      <c r="B1" s="76"/>
      <c r="C1" s="76"/>
      <c r="D1" s="76"/>
      <c r="E1" s="76"/>
      <c r="F1" s="76"/>
      <c r="G1" s="76"/>
      <c r="H1" s="76"/>
      <c r="I1" s="76"/>
    </row>
    <row r="2" spans="1:27" ht="51" x14ac:dyDescent="0.2">
      <c r="A2" s="78"/>
      <c r="B2" s="79" t="s">
        <v>0</v>
      </c>
      <c r="C2" s="79" t="s">
        <v>1</v>
      </c>
      <c r="D2" s="80">
        <v>2016</v>
      </c>
      <c r="E2" s="80">
        <v>2017</v>
      </c>
      <c r="F2" s="80">
        <v>2018</v>
      </c>
      <c r="G2" s="80">
        <v>2019</v>
      </c>
      <c r="H2" s="80">
        <v>2020</v>
      </c>
      <c r="I2" s="80">
        <v>2021</v>
      </c>
      <c r="J2" s="3"/>
      <c r="K2" s="3"/>
      <c r="L2" s="3"/>
      <c r="M2" s="3"/>
      <c r="N2" s="3"/>
      <c r="O2" s="3"/>
      <c r="P2" s="3"/>
      <c r="Q2" s="3"/>
      <c r="R2" s="3"/>
      <c r="S2" s="3"/>
      <c r="T2" s="3"/>
      <c r="U2" s="3"/>
      <c r="V2" s="3"/>
      <c r="W2" s="3"/>
      <c r="X2" s="3"/>
      <c r="Y2" s="3"/>
      <c r="Z2" s="3"/>
      <c r="AA2" s="3"/>
    </row>
    <row r="3" spans="1:27" ht="12.75" x14ac:dyDescent="0.2">
      <c r="A3" s="136" t="s">
        <v>2</v>
      </c>
      <c r="B3" s="127" t="s">
        <v>735</v>
      </c>
      <c r="C3" s="127" t="s">
        <v>736</v>
      </c>
      <c r="D3" s="140"/>
      <c r="E3" s="138" t="s">
        <v>737</v>
      </c>
      <c r="F3" s="132" t="s">
        <v>738</v>
      </c>
      <c r="G3" s="127" t="s">
        <v>739</v>
      </c>
      <c r="H3" s="127" t="s">
        <v>740</v>
      </c>
      <c r="I3" s="81"/>
      <c r="J3" s="3"/>
      <c r="K3" s="3"/>
      <c r="L3" s="3"/>
      <c r="M3" s="3"/>
      <c r="N3" s="3"/>
      <c r="O3" s="3"/>
      <c r="P3" s="3"/>
      <c r="Q3" s="3"/>
      <c r="R3" s="3"/>
      <c r="S3" s="3"/>
      <c r="T3" s="3"/>
      <c r="U3" s="3"/>
      <c r="V3" s="3"/>
      <c r="W3" s="3"/>
      <c r="X3" s="3"/>
      <c r="Y3" s="3"/>
      <c r="Z3" s="3"/>
      <c r="AA3" s="3"/>
    </row>
    <row r="4" spans="1:27" ht="12.75" x14ac:dyDescent="0.2">
      <c r="A4" s="137"/>
      <c r="B4" s="128"/>
      <c r="C4" s="129"/>
      <c r="D4" s="141"/>
      <c r="E4" s="128"/>
      <c r="F4" s="128"/>
      <c r="G4" s="128"/>
      <c r="H4" s="128"/>
      <c r="I4" s="82"/>
      <c r="J4" s="3"/>
      <c r="K4" s="3"/>
      <c r="L4" s="3"/>
      <c r="M4" s="3"/>
      <c r="N4" s="3"/>
      <c r="O4" s="3"/>
      <c r="P4" s="3"/>
      <c r="Q4" s="3"/>
      <c r="R4" s="3"/>
      <c r="S4" s="3"/>
      <c r="T4" s="3"/>
      <c r="U4" s="3"/>
      <c r="V4" s="3"/>
      <c r="W4" s="3"/>
      <c r="X4" s="3"/>
      <c r="Y4" s="3"/>
      <c r="Z4" s="3"/>
      <c r="AA4" s="3"/>
    </row>
    <row r="5" spans="1:27" ht="69.75" customHeight="1" x14ac:dyDescent="0.2">
      <c r="A5" s="137"/>
      <c r="B5" s="128"/>
      <c r="C5" s="129"/>
      <c r="D5" s="142"/>
      <c r="E5" s="129"/>
      <c r="F5" s="129"/>
      <c r="G5" s="128"/>
      <c r="H5" s="129"/>
      <c r="I5" s="83"/>
      <c r="J5" s="3"/>
      <c r="K5" s="3"/>
      <c r="L5" s="3"/>
      <c r="M5" s="3"/>
      <c r="N5" s="3"/>
      <c r="O5" s="3"/>
      <c r="P5" s="3"/>
      <c r="Q5" s="3"/>
      <c r="R5" s="3"/>
      <c r="S5" s="3"/>
      <c r="T5" s="3"/>
      <c r="U5" s="3"/>
      <c r="V5" s="3"/>
      <c r="W5" s="3"/>
      <c r="X5" s="3"/>
      <c r="Y5" s="3"/>
      <c r="Z5" s="3"/>
      <c r="AA5" s="3"/>
    </row>
    <row r="6" spans="1:27" ht="63.75" x14ac:dyDescent="0.2">
      <c r="A6" s="136" t="s">
        <v>3</v>
      </c>
      <c r="B6" s="132" t="s">
        <v>741</v>
      </c>
      <c r="C6" s="132" t="s">
        <v>742</v>
      </c>
      <c r="D6" s="84" t="s">
        <v>743</v>
      </c>
      <c r="E6" s="84" t="s">
        <v>744</v>
      </c>
      <c r="F6" s="84" t="s">
        <v>745</v>
      </c>
      <c r="G6" s="84" t="s">
        <v>746</v>
      </c>
      <c r="H6" s="84" t="s">
        <v>747</v>
      </c>
      <c r="I6" s="81"/>
      <c r="J6" s="3"/>
      <c r="K6" s="3"/>
      <c r="L6" s="3"/>
      <c r="M6" s="3"/>
      <c r="N6" s="3"/>
      <c r="O6" s="3"/>
      <c r="P6" s="3"/>
      <c r="Q6" s="3"/>
      <c r="R6" s="3"/>
      <c r="S6" s="3"/>
      <c r="T6" s="3"/>
      <c r="U6" s="3"/>
      <c r="V6" s="3"/>
      <c r="W6" s="3"/>
      <c r="X6" s="3"/>
      <c r="Y6" s="3"/>
      <c r="Z6" s="3"/>
      <c r="AA6" s="3"/>
    </row>
    <row r="7" spans="1:27" ht="12.75" x14ac:dyDescent="0.2">
      <c r="A7" s="137"/>
      <c r="B7" s="128"/>
      <c r="C7" s="129"/>
      <c r="D7" s="127" t="s">
        <v>748</v>
      </c>
      <c r="E7" s="127" t="s">
        <v>749</v>
      </c>
      <c r="F7" s="127" t="s">
        <v>750</v>
      </c>
      <c r="G7" s="127" t="s">
        <v>751</v>
      </c>
      <c r="H7" s="127" t="s">
        <v>752</v>
      </c>
      <c r="I7" s="130"/>
      <c r="J7" s="3"/>
      <c r="K7" s="3"/>
      <c r="L7" s="3"/>
      <c r="M7" s="3"/>
      <c r="N7" s="3"/>
      <c r="O7" s="3"/>
      <c r="P7" s="3"/>
      <c r="Q7" s="3"/>
      <c r="R7" s="3"/>
      <c r="S7" s="3"/>
      <c r="T7" s="3"/>
      <c r="U7" s="3"/>
      <c r="V7" s="3"/>
      <c r="W7" s="3"/>
      <c r="X7" s="3"/>
      <c r="Y7" s="3"/>
      <c r="Z7" s="3"/>
      <c r="AA7" s="3"/>
    </row>
    <row r="8" spans="1:27" ht="183.75" customHeight="1" x14ac:dyDescent="0.2">
      <c r="A8" s="137"/>
      <c r="B8" s="128"/>
      <c r="C8" s="129"/>
      <c r="D8" s="129"/>
      <c r="E8" s="129"/>
      <c r="F8" s="129"/>
      <c r="G8" s="129"/>
      <c r="H8" s="129"/>
      <c r="I8" s="129"/>
      <c r="J8" s="3"/>
      <c r="K8" s="3"/>
      <c r="L8" s="3"/>
      <c r="M8" s="3"/>
      <c r="N8" s="3"/>
      <c r="O8" s="3"/>
      <c r="P8" s="3"/>
      <c r="Q8" s="3"/>
      <c r="R8" s="3"/>
      <c r="S8" s="3"/>
      <c r="T8" s="3"/>
      <c r="U8" s="3"/>
      <c r="V8" s="3"/>
      <c r="W8" s="3"/>
      <c r="X8" s="3"/>
      <c r="Y8" s="3"/>
      <c r="Z8" s="3"/>
      <c r="AA8" s="3"/>
    </row>
    <row r="9" spans="1:27" ht="66" customHeight="1" x14ac:dyDescent="0.2">
      <c r="A9" s="139" t="s">
        <v>4</v>
      </c>
      <c r="B9" s="127" t="s">
        <v>753</v>
      </c>
      <c r="C9" s="127" t="s">
        <v>754</v>
      </c>
      <c r="D9" s="81"/>
      <c r="E9" s="84" t="s">
        <v>755</v>
      </c>
      <c r="F9" s="81"/>
      <c r="G9" s="85" t="s">
        <v>756</v>
      </c>
      <c r="H9" s="86" t="s">
        <v>757</v>
      </c>
      <c r="I9" s="81"/>
      <c r="J9" s="3"/>
      <c r="K9" s="3"/>
      <c r="L9" s="3"/>
      <c r="M9" s="3"/>
      <c r="N9" s="3"/>
      <c r="O9" s="3"/>
      <c r="P9" s="3"/>
      <c r="Q9" s="3"/>
      <c r="R9" s="3"/>
      <c r="S9" s="3"/>
      <c r="T9" s="3"/>
      <c r="U9" s="3"/>
      <c r="V9" s="3"/>
      <c r="W9" s="3"/>
      <c r="X9" s="3"/>
      <c r="Y9" s="3"/>
      <c r="Z9" s="3"/>
      <c r="AA9" s="3"/>
    </row>
    <row r="10" spans="1:27" ht="12.75" x14ac:dyDescent="0.2">
      <c r="A10" s="137"/>
      <c r="B10" s="128"/>
      <c r="C10" s="129"/>
      <c r="D10" s="130"/>
      <c r="E10" s="127" t="s">
        <v>758</v>
      </c>
      <c r="F10" s="130"/>
      <c r="G10" s="132" t="s">
        <v>759</v>
      </c>
      <c r="H10" s="135"/>
      <c r="I10" s="81"/>
      <c r="J10" s="3"/>
      <c r="K10" s="3"/>
      <c r="L10" s="3"/>
      <c r="M10" s="3"/>
      <c r="N10" s="3"/>
      <c r="O10" s="3"/>
      <c r="P10" s="3"/>
      <c r="Q10" s="3"/>
      <c r="R10" s="3"/>
      <c r="S10" s="3"/>
      <c r="T10" s="3"/>
      <c r="U10" s="3"/>
      <c r="V10" s="3"/>
      <c r="W10" s="3"/>
      <c r="X10" s="3"/>
      <c r="Y10" s="3"/>
      <c r="Z10" s="3"/>
      <c r="AA10" s="3"/>
    </row>
    <row r="11" spans="1:27" ht="157.5" customHeight="1" x14ac:dyDescent="0.2">
      <c r="A11" s="137"/>
      <c r="B11" s="128"/>
      <c r="C11" s="129"/>
      <c r="D11" s="129"/>
      <c r="E11" s="129"/>
      <c r="F11" s="129"/>
      <c r="G11" s="129"/>
      <c r="H11" s="129"/>
      <c r="I11" s="81"/>
      <c r="J11" s="3"/>
      <c r="K11" s="3"/>
      <c r="L11" s="3"/>
      <c r="M11" s="3"/>
      <c r="N11" s="3"/>
      <c r="O11" s="3"/>
      <c r="P11" s="3"/>
      <c r="Q11" s="3"/>
      <c r="R11" s="3"/>
      <c r="S11" s="3"/>
      <c r="T11" s="3"/>
      <c r="U11" s="3"/>
      <c r="V11" s="3"/>
      <c r="W11" s="3"/>
      <c r="X11" s="3"/>
      <c r="Y11" s="3"/>
      <c r="Z11" s="3"/>
      <c r="AA11" s="3"/>
    </row>
    <row r="12" spans="1:27" ht="38.25" x14ac:dyDescent="0.2">
      <c r="A12" s="139" t="s">
        <v>5</v>
      </c>
      <c r="B12" s="127" t="s">
        <v>760</v>
      </c>
      <c r="C12" s="127" t="s">
        <v>761</v>
      </c>
      <c r="D12" s="84" t="s">
        <v>762</v>
      </c>
      <c r="E12" s="84" t="s">
        <v>763</v>
      </c>
      <c r="F12" s="84" t="s">
        <v>764</v>
      </c>
      <c r="G12" s="81"/>
      <c r="H12" s="84" t="s">
        <v>765</v>
      </c>
      <c r="I12" s="84" t="s">
        <v>766</v>
      </c>
      <c r="J12" s="3"/>
      <c r="K12" s="3"/>
      <c r="L12" s="3"/>
      <c r="M12" s="3"/>
      <c r="N12" s="3"/>
      <c r="O12" s="3"/>
      <c r="P12" s="3"/>
      <c r="Q12" s="3"/>
      <c r="R12" s="3"/>
      <c r="S12" s="3"/>
      <c r="T12" s="3"/>
      <c r="U12" s="3"/>
      <c r="V12" s="3"/>
      <c r="W12" s="3"/>
      <c r="X12" s="3"/>
      <c r="Y12" s="3"/>
      <c r="Z12" s="3"/>
      <c r="AA12" s="3"/>
    </row>
    <row r="13" spans="1:27" ht="12.75" x14ac:dyDescent="0.2">
      <c r="A13" s="137"/>
      <c r="B13" s="128"/>
      <c r="C13" s="129"/>
      <c r="D13" s="127" t="s">
        <v>767</v>
      </c>
      <c r="E13" s="131" t="s">
        <v>768</v>
      </c>
      <c r="F13" s="127"/>
      <c r="G13" s="130"/>
      <c r="H13" s="127"/>
      <c r="I13" s="127" t="s">
        <v>769</v>
      </c>
      <c r="J13" s="3"/>
      <c r="K13" s="3"/>
      <c r="L13" s="3"/>
      <c r="M13" s="3"/>
      <c r="N13" s="3"/>
      <c r="O13" s="3"/>
      <c r="P13" s="3"/>
      <c r="Q13" s="3"/>
      <c r="R13" s="3"/>
      <c r="S13" s="3"/>
      <c r="T13" s="3"/>
      <c r="U13" s="3"/>
      <c r="V13" s="3"/>
      <c r="W13" s="3"/>
      <c r="X13" s="3"/>
      <c r="Y13" s="3"/>
      <c r="Z13" s="3"/>
      <c r="AA13" s="3"/>
    </row>
    <row r="14" spans="1:27" ht="134.25" customHeight="1" x14ac:dyDescent="0.2">
      <c r="A14" s="137"/>
      <c r="B14" s="128"/>
      <c r="C14" s="129"/>
      <c r="D14" s="129"/>
      <c r="E14" s="129"/>
      <c r="F14" s="129"/>
      <c r="G14" s="129"/>
      <c r="H14" s="129"/>
      <c r="I14" s="129"/>
      <c r="J14" s="3"/>
      <c r="K14" s="3"/>
      <c r="L14" s="3"/>
      <c r="M14" s="3"/>
      <c r="N14" s="3"/>
      <c r="O14" s="3"/>
      <c r="P14" s="3"/>
      <c r="Q14" s="3"/>
      <c r="R14" s="3"/>
      <c r="S14" s="3"/>
      <c r="T14" s="3"/>
      <c r="U14" s="3"/>
      <c r="V14" s="3"/>
      <c r="W14" s="3"/>
      <c r="X14" s="3"/>
      <c r="Y14" s="3"/>
      <c r="Z14" s="3"/>
      <c r="AA14" s="3"/>
    </row>
    <row r="15" spans="1:27" ht="25.5" x14ac:dyDescent="0.2">
      <c r="A15" s="139" t="s">
        <v>6</v>
      </c>
      <c r="B15" s="127" t="s">
        <v>770</v>
      </c>
      <c r="C15" s="127" t="s">
        <v>771</v>
      </c>
      <c r="D15" s="84" t="s">
        <v>772</v>
      </c>
      <c r="E15" s="87"/>
      <c r="F15" s="84" t="s">
        <v>773</v>
      </c>
      <c r="G15" s="84" t="s">
        <v>774</v>
      </c>
      <c r="H15" s="84" t="s">
        <v>775</v>
      </c>
      <c r="I15" s="84" t="s">
        <v>776</v>
      </c>
      <c r="J15" s="3"/>
      <c r="K15" s="3"/>
      <c r="L15" s="3"/>
      <c r="M15" s="3"/>
      <c r="N15" s="3"/>
      <c r="O15" s="3"/>
      <c r="P15" s="3"/>
      <c r="Q15" s="3"/>
      <c r="R15" s="3"/>
      <c r="S15" s="3"/>
      <c r="T15" s="3"/>
      <c r="U15" s="3"/>
      <c r="V15" s="3"/>
      <c r="W15" s="3"/>
      <c r="X15" s="3"/>
      <c r="Y15" s="3"/>
      <c r="Z15" s="3"/>
      <c r="AA15" s="3"/>
    </row>
    <row r="16" spans="1:27" ht="12.75" x14ac:dyDescent="0.2">
      <c r="A16" s="137"/>
      <c r="B16" s="128"/>
      <c r="C16" s="129"/>
      <c r="D16" s="131" t="s">
        <v>777</v>
      </c>
      <c r="E16" s="130"/>
      <c r="F16" s="127" t="s">
        <v>778</v>
      </c>
      <c r="G16" s="131" t="s">
        <v>779</v>
      </c>
      <c r="H16" s="127" t="s">
        <v>780</v>
      </c>
      <c r="I16" s="131" t="s">
        <v>781</v>
      </c>
      <c r="J16" s="3"/>
      <c r="K16" s="3"/>
      <c r="L16" s="3"/>
      <c r="M16" s="3"/>
      <c r="N16" s="3"/>
      <c r="O16" s="3"/>
      <c r="P16" s="3"/>
      <c r="Q16" s="3"/>
      <c r="R16" s="3"/>
      <c r="S16" s="3"/>
      <c r="T16" s="3"/>
      <c r="U16" s="3"/>
      <c r="V16" s="3"/>
      <c r="W16" s="3"/>
      <c r="X16" s="3"/>
      <c r="Y16" s="3"/>
      <c r="Z16" s="3"/>
      <c r="AA16" s="3"/>
    </row>
    <row r="17" spans="1:27" ht="172.5" customHeight="1" x14ac:dyDescent="0.2">
      <c r="A17" s="137"/>
      <c r="B17" s="128"/>
      <c r="C17" s="129"/>
      <c r="D17" s="129"/>
      <c r="E17" s="129"/>
      <c r="F17" s="129"/>
      <c r="G17" s="129"/>
      <c r="H17" s="129"/>
      <c r="I17" s="129"/>
      <c r="J17" s="3"/>
      <c r="K17" s="3"/>
      <c r="L17" s="3"/>
      <c r="M17" s="3"/>
      <c r="N17" s="3"/>
      <c r="O17" s="3"/>
      <c r="P17" s="3"/>
      <c r="Q17" s="3"/>
      <c r="R17" s="3"/>
      <c r="S17" s="3"/>
      <c r="T17" s="3"/>
      <c r="U17" s="3"/>
      <c r="V17" s="3"/>
      <c r="W17" s="3"/>
      <c r="X17" s="3"/>
      <c r="Y17" s="3"/>
      <c r="Z17" s="3"/>
      <c r="AA17" s="3"/>
    </row>
    <row r="18" spans="1:27" ht="95.25" customHeight="1" x14ac:dyDescent="0.2">
      <c r="A18" s="139" t="s">
        <v>7</v>
      </c>
      <c r="B18" s="138" t="s">
        <v>782</v>
      </c>
      <c r="C18" s="138" t="s">
        <v>783</v>
      </c>
      <c r="D18" s="87"/>
      <c r="E18" s="84" t="s">
        <v>784</v>
      </c>
      <c r="F18" s="85" t="s">
        <v>785</v>
      </c>
      <c r="G18" s="84" t="s">
        <v>786</v>
      </c>
      <c r="H18" s="84" t="s">
        <v>787</v>
      </c>
      <c r="I18" s="81"/>
      <c r="J18" s="3"/>
      <c r="K18" s="3"/>
      <c r="L18" s="3"/>
      <c r="M18" s="3"/>
      <c r="N18" s="3"/>
      <c r="O18" s="3"/>
      <c r="P18" s="3"/>
      <c r="Q18" s="3"/>
      <c r="R18" s="3"/>
      <c r="S18" s="3"/>
      <c r="T18" s="3"/>
      <c r="U18" s="3"/>
      <c r="V18" s="3"/>
      <c r="W18" s="3"/>
      <c r="X18" s="3"/>
      <c r="Y18" s="3"/>
      <c r="Z18" s="3"/>
      <c r="AA18" s="3"/>
    </row>
    <row r="19" spans="1:27" ht="12.75" x14ac:dyDescent="0.2">
      <c r="A19" s="137"/>
      <c r="B19" s="128"/>
      <c r="C19" s="129"/>
      <c r="D19" s="130"/>
      <c r="E19" s="127" t="s">
        <v>788</v>
      </c>
      <c r="F19" s="132" t="s">
        <v>789</v>
      </c>
      <c r="G19" s="133" t="s">
        <v>790</v>
      </c>
      <c r="H19" s="131" t="s">
        <v>791</v>
      </c>
      <c r="I19" s="130"/>
      <c r="J19" s="3"/>
      <c r="K19" s="3"/>
      <c r="L19" s="3"/>
      <c r="M19" s="3"/>
      <c r="N19" s="3"/>
      <c r="O19" s="3"/>
      <c r="P19" s="3"/>
      <c r="Q19" s="3"/>
      <c r="R19" s="3"/>
      <c r="S19" s="3"/>
      <c r="T19" s="3"/>
      <c r="U19" s="3"/>
      <c r="V19" s="3"/>
      <c r="W19" s="3"/>
      <c r="X19" s="3"/>
      <c r="Y19" s="3"/>
      <c r="Z19" s="3"/>
      <c r="AA19" s="3"/>
    </row>
    <row r="20" spans="1:27" ht="247.5" customHeight="1" x14ac:dyDescent="0.2">
      <c r="A20" s="137"/>
      <c r="B20" s="128"/>
      <c r="C20" s="129"/>
      <c r="D20" s="129"/>
      <c r="E20" s="129"/>
      <c r="F20" s="129"/>
      <c r="G20" s="129"/>
      <c r="H20" s="129"/>
      <c r="I20" s="129"/>
      <c r="J20" s="3"/>
      <c r="K20" s="3"/>
      <c r="L20" s="3"/>
      <c r="M20" s="3"/>
      <c r="N20" s="3"/>
      <c r="O20" s="3"/>
      <c r="P20" s="3"/>
      <c r="Q20" s="3"/>
      <c r="R20" s="3"/>
      <c r="S20" s="3"/>
      <c r="T20" s="3"/>
      <c r="U20" s="3"/>
      <c r="V20" s="3"/>
      <c r="W20" s="3"/>
      <c r="X20" s="3"/>
      <c r="Y20" s="3"/>
      <c r="Z20" s="3"/>
      <c r="AA20" s="3"/>
    </row>
    <row r="21" spans="1:27" ht="38.25" x14ac:dyDescent="0.2">
      <c r="A21" s="139" t="s">
        <v>8</v>
      </c>
      <c r="B21" s="138" t="s">
        <v>792</v>
      </c>
      <c r="C21" s="127" t="s">
        <v>793</v>
      </c>
      <c r="D21" s="87"/>
      <c r="E21" s="88" t="s">
        <v>9</v>
      </c>
      <c r="F21" s="84" t="s">
        <v>794</v>
      </c>
      <c r="G21" s="87"/>
      <c r="H21" s="84" t="s">
        <v>795</v>
      </c>
      <c r="I21" s="81"/>
      <c r="J21" s="3"/>
      <c r="K21" s="3"/>
      <c r="L21" s="3"/>
      <c r="M21" s="3"/>
      <c r="N21" s="3"/>
      <c r="O21" s="3"/>
      <c r="P21" s="3"/>
      <c r="Q21" s="3"/>
      <c r="R21" s="3"/>
      <c r="S21" s="3"/>
      <c r="T21" s="3"/>
      <c r="U21" s="3"/>
      <c r="V21" s="3"/>
      <c r="W21" s="3"/>
      <c r="X21" s="3"/>
      <c r="Y21" s="3"/>
      <c r="Z21" s="3"/>
      <c r="AA21" s="3"/>
    </row>
    <row r="22" spans="1:27" ht="12.75" x14ac:dyDescent="0.2">
      <c r="A22" s="137"/>
      <c r="B22" s="128"/>
      <c r="C22" s="129"/>
      <c r="D22" s="128"/>
      <c r="E22" s="132"/>
      <c r="F22" s="133" t="s">
        <v>10</v>
      </c>
      <c r="G22" s="128"/>
      <c r="H22" s="127"/>
      <c r="I22" s="130"/>
      <c r="J22" s="3"/>
      <c r="K22" s="3"/>
      <c r="L22" s="3"/>
      <c r="M22" s="3"/>
      <c r="N22" s="3"/>
      <c r="O22" s="3"/>
      <c r="P22" s="3"/>
      <c r="Q22" s="3"/>
      <c r="R22" s="3"/>
      <c r="S22" s="3"/>
      <c r="T22" s="3"/>
      <c r="U22" s="3"/>
      <c r="V22" s="3"/>
      <c r="W22" s="3"/>
      <c r="X22" s="3"/>
      <c r="Y22" s="3"/>
      <c r="Z22" s="3"/>
      <c r="AA22" s="3"/>
    </row>
    <row r="23" spans="1:27" ht="96" customHeight="1" x14ac:dyDescent="0.2">
      <c r="A23" s="137"/>
      <c r="B23" s="128"/>
      <c r="C23" s="129"/>
      <c r="D23" s="128"/>
      <c r="E23" s="129"/>
      <c r="F23" s="129"/>
      <c r="G23" s="128"/>
      <c r="H23" s="129"/>
      <c r="I23" s="129"/>
      <c r="J23" s="3"/>
      <c r="K23" s="3"/>
      <c r="L23" s="3"/>
      <c r="M23" s="3"/>
      <c r="N23" s="3"/>
      <c r="O23" s="3"/>
      <c r="P23" s="3"/>
      <c r="Q23" s="3"/>
      <c r="R23" s="3"/>
      <c r="S23" s="3"/>
      <c r="T23" s="3"/>
      <c r="U23" s="3"/>
      <c r="V23" s="3"/>
      <c r="W23" s="3"/>
      <c r="X23" s="3"/>
      <c r="Y23" s="3"/>
      <c r="Z23" s="3"/>
      <c r="AA23" s="3"/>
    </row>
    <row r="24" spans="1:27" ht="51" x14ac:dyDescent="0.2">
      <c r="A24" s="139" t="s">
        <v>11</v>
      </c>
      <c r="B24" s="143" t="s">
        <v>12</v>
      </c>
      <c r="C24" s="127" t="s">
        <v>796</v>
      </c>
      <c r="D24" s="84" t="s">
        <v>797</v>
      </c>
      <c r="E24" s="84" t="s">
        <v>798</v>
      </c>
      <c r="F24" s="84" t="s">
        <v>799</v>
      </c>
      <c r="G24" s="84" t="s">
        <v>800</v>
      </c>
      <c r="H24" s="85" t="s">
        <v>801</v>
      </c>
      <c r="I24" s="85" t="s">
        <v>802</v>
      </c>
      <c r="J24" s="3"/>
      <c r="K24" s="3"/>
      <c r="L24" s="3"/>
      <c r="M24" s="3"/>
      <c r="N24" s="3"/>
      <c r="O24" s="3"/>
      <c r="P24" s="3"/>
      <c r="Q24" s="3"/>
      <c r="R24" s="3"/>
      <c r="S24" s="3"/>
      <c r="T24" s="3"/>
      <c r="U24" s="3"/>
      <c r="V24" s="3"/>
      <c r="W24" s="3"/>
      <c r="X24" s="3"/>
      <c r="Y24" s="3"/>
      <c r="Z24" s="3"/>
      <c r="AA24" s="3"/>
    </row>
    <row r="25" spans="1:27" ht="12.75" x14ac:dyDescent="0.2">
      <c r="A25" s="137"/>
      <c r="B25" s="128"/>
      <c r="C25" s="129"/>
      <c r="D25" s="127" t="s">
        <v>803</v>
      </c>
      <c r="E25" s="127" t="s">
        <v>804</v>
      </c>
      <c r="F25" s="133" t="s">
        <v>13</v>
      </c>
      <c r="G25" s="127"/>
      <c r="H25" s="132"/>
      <c r="I25" s="134" t="s">
        <v>14</v>
      </c>
      <c r="J25" s="3"/>
      <c r="K25" s="3"/>
      <c r="L25" s="3"/>
      <c r="M25" s="3"/>
      <c r="N25" s="3"/>
      <c r="O25" s="3"/>
      <c r="P25" s="3"/>
      <c r="Q25" s="3"/>
      <c r="R25" s="3"/>
      <c r="S25" s="3"/>
      <c r="T25" s="3"/>
      <c r="U25" s="3"/>
      <c r="V25" s="3"/>
      <c r="W25" s="3"/>
      <c r="X25" s="3"/>
      <c r="Y25" s="3"/>
      <c r="Z25" s="3"/>
      <c r="AA25" s="3"/>
    </row>
    <row r="26" spans="1:27" ht="98.25" customHeight="1" x14ac:dyDescent="0.2">
      <c r="A26" s="137"/>
      <c r="B26" s="128"/>
      <c r="C26" s="129"/>
      <c r="D26" s="129"/>
      <c r="E26" s="129"/>
      <c r="F26" s="129"/>
      <c r="G26" s="129"/>
      <c r="H26" s="129"/>
      <c r="I26" s="129"/>
      <c r="J26" s="3"/>
      <c r="K26" s="3"/>
      <c r="L26" s="3"/>
      <c r="M26" s="3"/>
      <c r="N26" s="3"/>
      <c r="O26" s="3"/>
      <c r="P26" s="3"/>
      <c r="Q26" s="3"/>
      <c r="R26" s="3"/>
      <c r="S26" s="3"/>
      <c r="T26" s="3"/>
      <c r="U26" s="3"/>
      <c r="V26" s="3"/>
      <c r="W26" s="3"/>
      <c r="X26" s="3"/>
      <c r="Y26" s="3"/>
      <c r="Z26" s="3"/>
      <c r="AA26" s="3"/>
    </row>
    <row r="27" spans="1:27" ht="140.25" x14ac:dyDescent="0.2">
      <c r="A27" s="139" t="s">
        <v>15</v>
      </c>
      <c r="B27" s="127" t="s">
        <v>805</v>
      </c>
      <c r="C27" s="132" t="s">
        <v>806</v>
      </c>
      <c r="D27" s="87"/>
      <c r="E27" s="85" t="s">
        <v>807</v>
      </c>
      <c r="F27" s="87"/>
      <c r="G27" s="84" t="s">
        <v>808</v>
      </c>
      <c r="H27" s="85" t="s">
        <v>809</v>
      </c>
      <c r="I27" s="85" t="s">
        <v>810</v>
      </c>
      <c r="J27" s="2"/>
      <c r="K27" s="3"/>
      <c r="L27" s="3"/>
      <c r="M27" s="3"/>
      <c r="N27" s="3"/>
      <c r="O27" s="3"/>
      <c r="P27" s="3"/>
      <c r="Q27" s="3"/>
      <c r="R27" s="3"/>
      <c r="S27" s="3"/>
      <c r="T27" s="3"/>
      <c r="U27" s="3"/>
      <c r="V27" s="3"/>
      <c r="W27" s="3"/>
      <c r="X27" s="3"/>
      <c r="Y27" s="3"/>
      <c r="Z27" s="3"/>
      <c r="AA27" s="3"/>
    </row>
    <row r="28" spans="1:27" ht="12.75" x14ac:dyDescent="0.2">
      <c r="A28" s="137"/>
      <c r="B28" s="128"/>
      <c r="C28" s="129"/>
      <c r="D28" s="128"/>
      <c r="E28" s="132" t="s">
        <v>811</v>
      </c>
      <c r="F28" s="128"/>
      <c r="G28" s="127" t="s">
        <v>812</v>
      </c>
      <c r="H28" s="134" t="s">
        <v>16</v>
      </c>
      <c r="I28" s="132" t="s">
        <v>813</v>
      </c>
      <c r="J28" s="3"/>
      <c r="K28" s="3"/>
      <c r="L28" s="3"/>
      <c r="M28" s="3"/>
      <c r="N28" s="3"/>
      <c r="O28" s="3"/>
      <c r="P28" s="3"/>
      <c r="Q28" s="3"/>
      <c r="R28" s="3"/>
      <c r="S28" s="3"/>
      <c r="T28" s="3"/>
      <c r="U28" s="3"/>
      <c r="V28" s="3"/>
      <c r="W28" s="3"/>
      <c r="X28" s="3"/>
      <c r="Y28" s="3"/>
      <c r="Z28" s="3"/>
      <c r="AA28" s="3"/>
    </row>
    <row r="29" spans="1:27" ht="234" customHeight="1" x14ac:dyDescent="0.2">
      <c r="A29" s="137"/>
      <c r="B29" s="128"/>
      <c r="C29" s="129"/>
      <c r="D29" s="128"/>
      <c r="E29" s="129"/>
      <c r="F29" s="128"/>
      <c r="G29" s="129"/>
      <c r="H29" s="129"/>
      <c r="I29" s="129"/>
      <c r="J29" s="3"/>
      <c r="K29" s="3"/>
      <c r="L29" s="3"/>
      <c r="M29" s="3"/>
      <c r="N29" s="3"/>
      <c r="O29" s="3"/>
      <c r="P29" s="3"/>
      <c r="Q29" s="3"/>
      <c r="R29" s="3"/>
      <c r="S29" s="3"/>
      <c r="T29" s="3"/>
      <c r="U29" s="3"/>
      <c r="V29" s="3"/>
      <c r="W29" s="3"/>
      <c r="X29" s="3"/>
      <c r="Y29" s="3"/>
      <c r="Z29" s="3"/>
      <c r="AA29" s="3"/>
    </row>
    <row r="30" spans="1:27" ht="89.25" x14ac:dyDescent="0.2">
      <c r="A30" s="139" t="s">
        <v>17</v>
      </c>
      <c r="B30" s="127" t="s">
        <v>814</v>
      </c>
      <c r="C30" s="127" t="s">
        <v>815</v>
      </c>
      <c r="D30" s="84" t="s">
        <v>816</v>
      </c>
      <c r="E30" s="84" t="s">
        <v>817</v>
      </c>
      <c r="F30" s="84" t="s">
        <v>818</v>
      </c>
      <c r="G30" s="84" t="s">
        <v>819</v>
      </c>
      <c r="H30" s="84" t="s">
        <v>820</v>
      </c>
      <c r="I30" s="84" t="s">
        <v>821</v>
      </c>
      <c r="J30" s="3"/>
      <c r="K30" s="3"/>
      <c r="L30" s="3"/>
      <c r="M30" s="3"/>
      <c r="N30" s="3"/>
      <c r="O30" s="3"/>
      <c r="P30" s="3"/>
      <c r="Q30" s="3"/>
      <c r="R30" s="3"/>
      <c r="S30" s="3"/>
      <c r="T30" s="3"/>
      <c r="U30" s="3"/>
      <c r="V30" s="3"/>
      <c r="W30" s="3"/>
      <c r="X30" s="3"/>
      <c r="Y30" s="3"/>
      <c r="Z30" s="3"/>
      <c r="AA30" s="3"/>
    </row>
    <row r="31" spans="1:27" ht="12.75" x14ac:dyDescent="0.2">
      <c r="A31" s="137"/>
      <c r="B31" s="128"/>
      <c r="C31" s="129"/>
      <c r="D31" s="133" t="s">
        <v>18</v>
      </c>
      <c r="E31" s="127" t="s">
        <v>822</v>
      </c>
      <c r="F31" s="131" t="s">
        <v>823</v>
      </c>
      <c r="G31" s="131" t="s">
        <v>824</v>
      </c>
      <c r="H31" s="130"/>
      <c r="I31" s="131" t="s">
        <v>825</v>
      </c>
      <c r="J31" s="3"/>
      <c r="K31" s="3"/>
      <c r="L31" s="3"/>
      <c r="M31" s="3"/>
      <c r="N31" s="3"/>
      <c r="O31" s="3"/>
      <c r="P31" s="3"/>
      <c r="Q31" s="3"/>
      <c r="R31" s="3"/>
      <c r="S31" s="3"/>
      <c r="T31" s="3"/>
      <c r="U31" s="3"/>
      <c r="V31" s="3"/>
      <c r="W31" s="3"/>
      <c r="X31" s="3"/>
      <c r="Y31" s="3"/>
      <c r="Z31" s="3"/>
      <c r="AA31" s="3"/>
    </row>
    <row r="32" spans="1:27" ht="138" customHeight="1" x14ac:dyDescent="0.2">
      <c r="A32" s="137"/>
      <c r="B32" s="128"/>
      <c r="C32" s="129"/>
      <c r="D32" s="129"/>
      <c r="E32" s="129"/>
      <c r="F32" s="129"/>
      <c r="G32" s="129"/>
      <c r="H32" s="129"/>
      <c r="I32" s="129"/>
      <c r="J32" s="3"/>
      <c r="K32" s="3"/>
      <c r="L32" s="3"/>
      <c r="M32" s="3"/>
      <c r="N32" s="3"/>
      <c r="O32" s="3"/>
      <c r="P32" s="3"/>
      <c r="Q32" s="3"/>
      <c r="R32" s="3"/>
      <c r="S32" s="3"/>
      <c r="T32" s="3"/>
      <c r="U32" s="3"/>
      <c r="V32" s="3"/>
      <c r="W32" s="3"/>
      <c r="X32" s="3"/>
      <c r="Y32" s="3"/>
      <c r="Z32" s="3"/>
      <c r="AA32" s="3"/>
    </row>
    <row r="33" spans="1:27" ht="76.5" x14ac:dyDescent="0.2">
      <c r="A33" s="139" t="s">
        <v>19</v>
      </c>
      <c r="B33" s="127" t="s">
        <v>826</v>
      </c>
      <c r="C33" s="127" t="s">
        <v>827</v>
      </c>
      <c r="D33" s="84" t="s">
        <v>828</v>
      </c>
      <c r="E33" s="84" t="s">
        <v>829</v>
      </c>
      <c r="F33" s="85" t="s">
        <v>830</v>
      </c>
      <c r="G33" s="81"/>
      <c r="H33" s="81"/>
      <c r="I33" s="81"/>
      <c r="J33" s="3"/>
      <c r="K33" s="3"/>
      <c r="L33" s="3"/>
      <c r="M33" s="3"/>
      <c r="N33" s="3"/>
      <c r="O33" s="3"/>
      <c r="P33" s="3"/>
      <c r="Q33" s="3"/>
      <c r="R33" s="3"/>
      <c r="S33" s="3"/>
      <c r="T33" s="3"/>
      <c r="U33" s="3"/>
      <c r="V33" s="3"/>
      <c r="W33" s="3"/>
      <c r="X33" s="3"/>
      <c r="Y33" s="3"/>
      <c r="Z33" s="3"/>
      <c r="AA33" s="3"/>
    </row>
    <row r="34" spans="1:27" ht="12.75" x14ac:dyDescent="0.2">
      <c r="A34" s="137"/>
      <c r="B34" s="128"/>
      <c r="C34" s="129"/>
      <c r="D34" s="127" t="s">
        <v>831</v>
      </c>
      <c r="E34" s="127" t="s">
        <v>832</v>
      </c>
      <c r="F34" s="134" t="s">
        <v>20</v>
      </c>
      <c r="G34" s="130"/>
      <c r="H34" s="130"/>
      <c r="I34" s="130"/>
      <c r="J34" s="3"/>
      <c r="K34" s="3"/>
      <c r="L34" s="3"/>
      <c r="M34" s="3"/>
      <c r="N34" s="3"/>
      <c r="O34" s="3"/>
      <c r="P34" s="3"/>
      <c r="Q34" s="3"/>
      <c r="R34" s="3"/>
      <c r="S34" s="3"/>
      <c r="T34" s="3"/>
      <c r="U34" s="3"/>
      <c r="V34" s="3"/>
      <c r="W34" s="3"/>
      <c r="X34" s="3"/>
      <c r="Y34" s="3"/>
      <c r="Z34" s="3"/>
      <c r="AA34" s="3"/>
    </row>
    <row r="35" spans="1:27" ht="72.75" customHeight="1" x14ac:dyDescent="0.2">
      <c r="A35" s="137"/>
      <c r="B35" s="128"/>
      <c r="C35" s="129"/>
      <c r="D35" s="129"/>
      <c r="E35" s="129"/>
      <c r="F35" s="129"/>
      <c r="G35" s="129"/>
      <c r="H35" s="129"/>
      <c r="I35" s="129"/>
      <c r="J35" s="3"/>
      <c r="K35" s="3"/>
      <c r="L35" s="3"/>
      <c r="M35" s="3"/>
      <c r="N35" s="3"/>
      <c r="O35" s="3"/>
      <c r="P35" s="3"/>
      <c r="Q35" s="3"/>
      <c r="R35" s="3"/>
      <c r="S35" s="3"/>
      <c r="T35" s="3"/>
      <c r="U35" s="3"/>
      <c r="V35" s="3"/>
      <c r="W35" s="3"/>
      <c r="X35" s="3"/>
      <c r="Y35" s="3"/>
      <c r="Z35" s="3"/>
      <c r="AA35" s="3"/>
    </row>
    <row r="36" spans="1:27" ht="25.5" x14ac:dyDescent="0.2">
      <c r="A36" s="139" t="s">
        <v>21</v>
      </c>
      <c r="B36" s="127" t="s">
        <v>833</v>
      </c>
      <c r="C36" s="127" t="s">
        <v>834</v>
      </c>
      <c r="D36" s="87"/>
      <c r="E36" s="84" t="s">
        <v>835</v>
      </c>
      <c r="F36" s="87"/>
      <c r="G36" s="84" t="s">
        <v>836</v>
      </c>
      <c r="H36" s="84" t="s">
        <v>837</v>
      </c>
      <c r="I36" s="81"/>
      <c r="J36" s="3"/>
      <c r="K36" s="3"/>
      <c r="L36" s="3"/>
      <c r="M36" s="3"/>
      <c r="N36" s="3"/>
      <c r="O36" s="3"/>
      <c r="P36" s="3"/>
      <c r="Q36" s="3"/>
      <c r="R36" s="3"/>
      <c r="S36" s="3"/>
      <c r="T36" s="3"/>
      <c r="U36" s="3"/>
      <c r="V36" s="3"/>
      <c r="W36" s="3"/>
      <c r="X36" s="3"/>
      <c r="Y36" s="3"/>
      <c r="Z36" s="3"/>
      <c r="AA36" s="3"/>
    </row>
    <row r="37" spans="1:27" ht="12.75" x14ac:dyDescent="0.2">
      <c r="A37" s="137"/>
      <c r="B37" s="128"/>
      <c r="C37" s="129"/>
      <c r="D37" s="87"/>
      <c r="E37" s="133" t="s">
        <v>22</v>
      </c>
      <c r="F37" s="128"/>
      <c r="G37" s="133" t="s">
        <v>23</v>
      </c>
      <c r="H37" s="127" t="s">
        <v>838</v>
      </c>
      <c r="I37" s="130"/>
      <c r="J37" s="3"/>
      <c r="K37" s="3"/>
      <c r="L37" s="3"/>
      <c r="M37" s="3"/>
      <c r="N37" s="3"/>
      <c r="O37" s="3"/>
      <c r="P37" s="3"/>
      <c r="Q37" s="3"/>
      <c r="R37" s="3"/>
      <c r="S37" s="3"/>
      <c r="T37" s="3"/>
      <c r="U37" s="3"/>
      <c r="V37" s="3"/>
      <c r="W37" s="3"/>
      <c r="X37" s="3"/>
      <c r="Y37" s="3"/>
      <c r="Z37" s="3"/>
      <c r="AA37" s="3"/>
    </row>
    <row r="38" spans="1:27" ht="161.25" customHeight="1" x14ac:dyDescent="0.2">
      <c r="A38" s="137"/>
      <c r="B38" s="128"/>
      <c r="C38" s="129"/>
      <c r="D38" s="87"/>
      <c r="E38" s="129"/>
      <c r="F38" s="128"/>
      <c r="G38" s="129"/>
      <c r="H38" s="129"/>
      <c r="I38" s="129"/>
      <c r="J38" s="3"/>
      <c r="K38" s="3"/>
      <c r="L38" s="3"/>
      <c r="M38" s="3"/>
      <c r="N38" s="3"/>
      <c r="O38" s="3"/>
      <c r="P38" s="3"/>
      <c r="Q38" s="3"/>
      <c r="R38" s="3"/>
      <c r="S38" s="3"/>
      <c r="T38" s="3"/>
      <c r="U38" s="3"/>
      <c r="V38" s="3"/>
      <c r="W38" s="3"/>
      <c r="X38" s="3"/>
      <c r="Y38" s="3"/>
      <c r="Z38" s="3"/>
      <c r="AA38" s="3"/>
    </row>
    <row r="39" spans="1:27" ht="25.5" x14ac:dyDescent="0.2">
      <c r="A39" s="145" t="s">
        <v>24</v>
      </c>
      <c r="B39" s="127" t="s">
        <v>839</v>
      </c>
      <c r="C39" s="132" t="s">
        <v>840</v>
      </c>
      <c r="D39" s="84" t="s">
        <v>9</v>
      </c>
      <c r="E39" s="84" t="s">
        <v>9</v>
      </c>
      <c r="F39" s="84" t="s">
        <v>841</v>
      </c>
      <c r="G39" s="84" t="s">
        <v>842</v>
      </c>
      <c r="H39" s="81"/>
      <c r="I39" s="85" t="s">
        <v>843</v>
      </c>
      <c r="J39" s="3"/>
      <c r="K39" s="3"/>
      <c r="L39" s="3"/>
      <c r="M39" s="3"/>
      <c r="N39" s="3"/>
      <c r="O39" s="3"/>
      <c r="P39" s="3"/>
      <c r="Q39" s="3"/>
      <c r="R39" s="3"/>
      <c r="S39" s="3"/>
      <c r="T39" s="3"/>
      <c r="U39" s="3"/>
      <c r="V39" s="3"/>
      <c r="W39" s="3"/>
      <c r="X39" s="3"/>
      <c r="Y39" s="3"/>
      <c r="Z39" s="3"/>
      <c r="AA39" s="3"/>
    </row>
    <row r="40" spans="1:27" ht="12.75" x14ac:dyDescent="0.2">
      <c r="A40" s="146"/>
      <c r="B40" s="128"/>
      <c r="C40" s="128"/>
      <c r="D40" s="133" t="s">
        <v>25</v>
      </c>
      <c r="E40" s="133" t="s">
        <v>844</v>
      </c>
      <c r="F40" s="133" t="s">
        <v>845</v>
      </c>
      <c r="G40" s="133" t="s">
        <v>26</v>
      </c>
      <c r="H40" s="148"/>
      <c r="I40" s="134" t="s">
        <v>27</v>
      </c>
      <c r="J40" s="3"/>
      <c r="K40" s="3"/>
      <c r="L40" s="3"/>
      <c r="M40" s="3"/>
      <c r="N40" s="3"/>
      <c r="O40" s="3"/>
      <c r="P40" s="3"/>
      <c r="Q40" s="3"/>
      <c r="R40" s="3"/>
      <c r="S40" s="3"/>
      <c r="T40" s="3"/>
      <c r="U40" s="3"/>
      <c r="V40" s="3"/>
      <c r="W40" s="3"/>
      <c r="X40" s="3"/>
      <c r="Y40" s="3"/>
      <c r="Z40" s="3"/>
      <c r="AA40" s="3"/>
    </row>
    <row r="41" spans="1:27" ht="83.25" customHeight="1" x14ac:dyDescent="0.2">
      <c r="A41" s="147"/>
      <c r="B41" s="129"/>
      <c r="C41" s="129"/>
      <c r="D41" s="129"/>
      <c r="E41" s="129"/>
      <c r="F41" s="129"/>
      <c r="G41" s="129"/>
      <c r="H41" s="129"/>
      <c r="I41" s="129"/>
      <c r="J41" s="3"/>
      <c r="K41" s="3"/>
      <c r="L41" s="3"/>
      <c r="M41" s="3"/>
      <c r="N41" s="3"/>
      <c r="O41" s="3"/>
      <c r="P41" s="3"/>
      <c r="Q41" s="3"/>
      <c r="R41" s="3"/>
      <c r="S41" s="3"/>
      <c r="T41" s="3"/>
      <c r="U41" s="3"/>
      <c r="V41" s="3"/>
      <c r="W41" s="3"/>
      <c r="X41" s="3"/>
      <c r="Y41" s="3"/>
      <c r="Z41" s="3"/>
      <c r="AA41" s="3"/>
    </row>
    <row r="42" spans="1:27" ht="57.75" customHeight="1" x14ac:dyDescent="0.2">
      <c r="A42" s="139" t="s">
        <v>28</v>
      </c>
      <c r="B42" s="138" t="s">
        <v>846</v>
      </c>
      <c r="C42" s="127" t="s">
        <v>847</v>
      </c>
      <c r="D42" s="81"/>
      <c r="E42" s="84" t="s">
        <v>848</v>
      </c>
      <c r="F42" s="81"/>
      <c r="G42" s="85" t="s">
        <v>849</v>
      </c>
      <c r="H42" s="81"/>
      <c r="I42" s="81"/>
      <c r="J42" s="3"/>
      <c r="K42" s="3"/>
      <c r="L42" s="3"/>
      <c r="M42" s="3"/>
      <c r="N42" s="3"/>
      <c r="O42" s="3"/>
      <c r="P42" s="3"/>
      <c r="Q42" s="3"/>
      <c r="R42" s="3"/>
      <c r="S42" s="3"/>
      <c r="T42" s="3"/>
      <c r="U42" s="3"/>
      <c r="V42" s="3"/>
      <c r="W42" s="3"/>
      <c r="X42" s="3"/>
      <c r="Y42" s="3"/>
      <c r="Z42" s="3"/>
      <c r="AA42" s="3"/>
    </row>
    <row r="43" spans="1:27" ht="22.5" customHeight="1" x14ac:dyDescent="0.2">
      <c r="A43" s="137"/>
      <c r="B43" s="128"/>
      <c r="C43" s="128"/>
      <c r="D43" s="130"/>
      <c r="E43" s="127" t="s">
        <v>850</v>
      </c>
      <c r="F43" s="130"/>
      <c r="G43" s="132" t="s">
        <v>851</v>
      </c>
      <c r="H43" s="130"/>
      <c r="I43" s="130"/>
      <c r="J43" s="3"/>
      <c r="K43" s="3"/>
      <c r="L43" s="3"/>
      <c r="M43" s="3"/>
      <c r="N43" s="3"/>
      <c r="O43" s="3"/>
      <c r="P43" s="3"/>
      <c r="Q43" s="3"/>
      <c r="R43" s="3"/>
      <c r="S43" s="3"/>
      <c r="T43" s="3"/>
      <c r="U43" s="3"/>
      <c r="V43" s="3"/>
      <c r="W43" s="3"/>
      <c r="X43" s="3"/>
      <c r="Y43" s="3"/>
      <c r="Z43" s="3"/>
      <c r="AA43" s="3"/>
    </row>
    <row r="44" spans="1:27" ht="107.25" customHeight="1" x14ac:dyDescent="0.2">
      <c r="A44" s="137"/>
      <c r="B44" s="128"/>
      <c r="C44" s="128"/>
      <c r="D44" s="129"/>
      <c r="E44" s="129"/>
      <c r="F44" s="129"/>
      <c r="G44" s="129"/>
      <c r="H44" s="129"/>
      <c r="I44" s="129"/>
      <c r="J44" s="3"/>
      <c r="K44" s="3"/>
      <c r="L44" s="3"/>
      <c r="M44" s="3"/>
      <c r="N44" s="3"/>
      <c r="O44" s="3"/>
      <c r="P44" s="3"/>
      <c r="Q44" s="3"/>
      <c r="R44" s="3"/>
      <c r="S44" s="3"/>
      <c r="T44" s="3"/>
      <c r="U44" s="3"/>
      <c r="V44" s="3"/>
      <c r="W44" s="3"/>
      <c r="X44" s="3"/>
      <c r="Y44" s="3"/>
      <c r="Z44" s="3"/>
      <c r="AA44" s="3"/>
    </row>
    <row r="45" spans="1:27" ht="25.5" x14ac:dyDescent="0.2">
      <c r="A45" s="139" t="s">
        <v>29</v>
      </c>
      <c r="B45" s="127" t="s">
        <v>852</v>
      </c>
      <c r="C45" s="127" t="s">
        <v>853</v>
      </c>
      <c r="D45" s="84" t="s">
        <v>854</v>
      </c>
      <c r="E45" s="84" t="s">
        <v>855</v>
      </c>
      <c r="F45" s="81"/>
      <c r="G45" s="81"/>
      <c r="H45" s="84" t="s">
        <v>856</v>
      </c>
      <c r="I45" s="81"/>
      <c r="J45" s="3"/>
      <c r="K45" s="3"/>
      <c r="L45" s="3"/>
      <c r="M45" s="3"/>
      <c r="N45" s="3"/>
      <c r="O45" s="3"/>
      <c r="P45" s="3"/>
      <c r="Q45" s="3"/>
      <c r="R45" s="3"/>
      <c r="S45" s="3"/>
      <c r="T45" s="3"/>
      <c r="U45" s="3"/>
      <c r="V45" s="3"/>
      <c r="W45" s="3"/>
      <c r="X45" s="3"/>
      <c r="Y45" s="3"/>
      <c r="Z45" s="3"/>
      <c r="AA45" s="3"/>
    </row>
    <row r="46" spans="1:27" ht="12.75" x14ac:dyDescent="0.2">
      <c r="A46" s="137"/>
      <c r="B46" s="128"/>
      <c r="C46" s="128"/>
      <c r="D46" s="127" t="s">
        <v>857</v>
      </c>
      <c r="E46" s="127" t="s">
        <v>858</v>
      </c>
      <c r="F46" s="130"/>
      <c r="G46" s="130"/>
      <c r="H46" s="131" t="s">
        <v>859</v>
      </c>
      <c r="I46" s="130"/>
      <c r="J46" s="3"/>
      <c r="K46" s="3"/>
      <c r="L46" s="3"/>
      <c r="M46" s="3"/>
      <c r="N46" s="3"/>
      <c r="O46" s="3"/>
      <c r="P46" s="3"/>
      <c r="Q46" s="3"/>
      <c r="R46" s="3"/>
      <c r="S46" s="3"/>
      <c r="T46" s="3"/>
      <c r="U46" s="3"/>
      <c r="V46" s="3"/>
      <c r="W46" s="3"/>
      <c r="X46" s="3"/>
      <c r="Y46" s="3"/>
      <c r="Z46" s="3"/>
      <c r="AA46" s="3"/>
    </row>
    <row r="47" spans="1:27" ht="112.5" customHeight="1" x14ac:dyDescent="0.2">
      <c r="A47" s="137"/>
      <c r="B47" s="129"/>
      <c r="C47" s="129"/>
      <c r="D47" s="129"/>
      <c r="E47" s="129"/>
      <c r="F47" s="129"/>
      <c r="G47" s="129"/>
      <c r="H47" s="129"/>
      <c r="I47" s="129"/>
      <c r="J47" s="3"/>
      <c r="K47" s="3"/>
      <c r="L47" s="3"/>
      <c r="M47" s="3"/>
      <c r="N47" s="3"/>
      <c r="O47" s="3"/>
      <c r="P47" s="3"/>
      <c r="Q47" s="3"/>
      <c r="R47" s="3"/>
      <c r="S47" s="3"/>
      <c r="T47" s="3"/>
      <c r="U47" s="3"/>
      <c r="V47" s="3"/>
      <c r="W47" s="3"/>
      <c r="X47" s="3"/>
      <c r="Y47" s="3"/>
      <c r="Z47" s="3"/>
      <c r="AA47" s="3"/>
    </row>
    <row r="48" spans="1:27" ht="14.25" x14ac:dyDescent="0.2">
      <c r="A48" s="77"/>
      <c r="B48" s="11"/>
      <c r="C48" s="3"/>
      <c r="D48" s="3"/>
      <c r="E48" s="3"/>
      <c r="F48" s="3"/>
      <c r="G48" s="3"/>
      <c r="H48" s="3"/>
      <c r="I48" s="3"/>
      <c r="J48" s="3"/>
      <c r="K48" s="3"/>
      <c r="L48" s="3"/>
      <c r="M48" s="3"/>
      <c r="N48" s="3"/>
      <c r="O48" s="3"/>
      <c r="P48" s="3"/>
      <c r="Q48" s="3"/>
      <c r="R48" s="3"/>
      <c r="S48" s="3"/>
      <c r="T48" s="3"/>
      <c r="U48" s="3"/>
      <c r="V48" s="3"/>
      <c r="W48" s="3"/>
      <c r="X48" s="3"/>
      <c r="Y48" s="3"/>
      <c r="Z48" s="3"/>
      <c r="AA48" s="3"/>
    </row>
    <row r="49" spans="1:27" ht="14.25" x14ac:dyDescent="0.2">
      <c r="A49" s="77"/>
      <c r="B49" s="11"/>
      <c r="C49" s="3"/>
      <c r="D49" s="3"/>
      <c r="E49" s="3"/>
      <c r="F49" s="3"/>
      <c r="G49" s="3"/>
      <c r="H49" s="3"/>
      <c r="I49" s="3"/>
      <c r="J49" s="3"/>
      <c r="K49" s="3"/>
      <c r="L49" s="3"/>
      <c r="M49" s="3"/>
      <c r="N49" s="3"/>
      <c r="O49" s="3"/>
      <c r="P49" s="3"/>
      <c r="Q49" s="3"/>
      <c r="R49" s="3"/>
      <c r="S49" s="3"/>
      <c r="T49" s="3"/>
      <c r="U49" s="3"/>
      <c r="V49" s="3"/>
      <c r="W49" s="3"/>
      <c r="X49" s="3"/>
      <c r="Y49" s="3"/>
      <c r="Z49" s="3"/>
      <c r="AA49" s="3"/>
    </row>
    <row r="50" spans="1:27" ht="14.25" customHeight="1" x14ac:dyDescent="0.2">
      <c r="A50" s="77"/>
      <c r="B50" s="144" t="s">
        <v>734</v>
      </c>
      <c r="C50" s="144"/>
      <c r="D50" s="144"/>
      <c r="E50" s="144"/>
      <c r="F50" s="144"/>
      <c r="G50" s="144"/>
      <c r="H50" s="144"/>
      <c r="I50" s="144"/>
      <c r="J50" s="3"/>
      <c r="K50" s="3"/>
      <c r="L50" s="3"/>
      <c r="M50" s="3"/>
      <c r="N50" s="3"/>
      <c r="O50" s="3"/>
      <c r="P50" s="3"/>
      <c r="Q50" s="3"/>
      <c r="R50" s="3"/>
      <c r="S50" s="3"/>
      <c r="T50" s="3"/>
      <c r="U50" s="3"/>
      <c r="V50" s="3"/>
      <c r="W50" s="3"/>
      <c r="X50" s="3"/>
      <c r="Y50" s="3"/>
      <c r="Z50" s="3"/>
      <c r="AA50" s="3"/>
    </row>
    <row r="51" spans="1:27" ht="14.25" x14ac:dyDescent="0.2">
      <c r="A51" s="77"/>
      <c r="B51" s="144"/>
      <c r="C51" s="144"/>
      <c r="D51" s="144"/>
      <c r="E51" s="144"/>
      <c r="F51" s="144"/>
      <c r="G51" s="144"/>
      <c r="H51" s="144"/>
      <c r="I51" s="144"/>
      <c r="J51" s="3"/>
      <c r="K51" s="3"/>
      <c r="L51" s="3"/>
      <c r="M51" s="3"/>
      <c r="N51" s="3"/>
      <c r="O51" s="3"/>
      <c r="P51" s="3"/>
      <c r="Q51" s="3"/>
      <c r="R51" s="3"/>
      <c r="S51" s="3"/>
      <c r="T51" s="3"/>
      <c r="U51" s="3"/>
      <c r="V51" s="3"/>
      <c r="W51" s="3"/>
      <c r="X51" s="3"/>
      <c r="Y51" s="3"/>
      <c r="Z51" s="3"/>
      <c r="AA51" s="3"/>
    </row>
    <row r="52" spans="1:27" ht="14.25" x14ac:dyDescent="0.2">
      <c r="A52" s="77"/>
      <c r="B52" s="144"/>
      <c r="C52" s="144"/>
      <c r="D52" s="144"/>
      <c r="E52" s="144"/>
      <c r="F52" s="144"/>
      <c r="G52" s="144"/>
      <c r="H52" s="144"/>
      <c r="I52" s="144"/>
      <c r="J52" s="3"/>
      <c r="K52" s="3"/>
      <c r="L52" s="3"/>
      <c r="M52" s="3"/>
      <c r="N52" s="3"/>
      <c r="O52" s="3"/>
      <c r="P52" s="3"/>
      <c r="Q52" s="3"/>
      <c r="R52" s="3"/>
      <c r="S52" s="3"/>
      <c r="T52" s="3"/>
      <c r="U52" s="3"/>
      <c r="V52" s="3"/>
      <c r="W52" s="3"/>
      <c r="X52" s="3"/>
      <c r="Y52" s="3"/>
      <c r="Z52" s="3"/>
      <c r="AA52" s="3"/>
    </row>
    <row r="53" spans="1:27" ht="14.25" x14ac:dyDescent="0.2">
      <c r="A53" s="77"/>
      <c r="B53" s="144"/>
      <c r="C53" s="144"/>
      <c r="D53" s="144"/>
      <c r="E53" s="144"/>
      <c r="F53" s="144"/>
      <c r="G53" s="144"/>
      <c r="H53" s="144"/>
      <c r="I53" s="144"/>
      <c r="J53" s="3"/>
      <c r="K53" s="3"/>
      <c r="L53" s="3"/>
      <c r="M53" s="3"/>
      <c r="N53" s="3"/>
      <c r="O53" s="3"/>
      <c r="P53" s="3"/>
      <c r="Q53" s="3"/>
      <c r="R53" s="3"/>
      <c r="S53" s="3"/>
      <c r="T53" s="3"/>
      <c r="U53" s="3"/>
      <c r="V53" s="3"/>
      <c r="W53" s="3"/>
      <c r="X53" s="3"/>
      <c r="Y53" s="3"/>
      <c r="Z53" s="3"/>
      <c r="AA53" s="3"/>
    </row>
    <row r="54" spans="1:27" ht="14.25" x14ac:dyDescent="0.2">
      <c r="A54" s="77"/>
      <c r="B54" s="144"/>
      <c r="C54" s="144"/>
      <c r="D54" s="144"/>
      <c r="E54" s="144"/>
      <c r="F54" s="144"/>
      <c r="G54" s="144"/>
      <c r="H54" s="144"/>
      <c r="I54" s="144"/>
      <c r="J54" s="3"/>
      <c r="K54" s="3"/>
      <c r="L54" s="3"/>
      <c r="M54" s="3"/>
      <c r="N54" s="3"/>
      <c r="O54" s="3"/>
      <c r="P54" s="3"/>
      <c r="Q54" s="3"/>
      <c r="R54" s="3"/>
      <c r="S54" s="3"/>
      <c r="T54" s="3"/>
      <c r="U54" s="3"/>
      <c r="V54" s="3"/>
      <c r="W54" s="3"/>
      <c r="X54" s="3"/>
      <c r="Y54" s="3"/>
      <c r="Z54" s="3"/>
      <c r="AA54" s="3"/>
    </row>
    <row r="55" spans="1:27" ht="14.25" x14ac:dyDescent="0.2">
      <c r="A55" s="77"/>
      <c r="B55" s="144"/>
      <c r="C55" s="144"/>
      <c r="D55" s="144"/>
      <c r="E55" s="144"/>
      <c r="F55" s="144"/>
      <c r="G55" s="144"/>
      <c r="H55" s="144"/>
      <c r="I55" s="144"/>
      <c r="J55" s="3"/>
      <c r="K55" s="3"/>
      <c r="L55" s="3"/>
      <c r="M55" s="3"/>
      <c r="N55" s="3"/>
      <c r="O55" s="3"/>
      <c r="P55" s="3"/>
      <c r="Q55" s="3"/>
      <c r="R55" s="3"/>
      <c r="S55" s="3"/>
      <c r="T55" s="3"/>
      <c r="U55" s="3"/>
      <c r="V55" s="3"/>
      <c r="W55" s="3"/>
      <c r="X55" s="3"/>
      <c r="Y55" s="3"/>
      <c r="Z55" s="3"/>
      <c r="AA55" s="3"/>
    </row>
    <row r="56" spans="1:27" ht="14.25" x14ac:dyDescent="0.2">
      <c r="A56" s="77"/>
      <c r="B56" s="144"/>
      <c r="C56" s="144"/>
      <c r="D56" s="144"/>
      <c r="E56" s="144"/>
      <c r="F56" s="144"/>
      <c r="G56" s="144"/>
      <c r="H56" s="144"/>
      <c r="I56" s="144"/>
      <c r="J56" s="3"/>
      <c r="K56" s="3"/>
      <c r="L56" s="3"/>
      <c r="M56" s="3"/>
      <c r="N56" s="3"/>
      <c r="O56" s="3"/>
      <c r="P56" s="3"/>
      <c r="Q56" s="3"/>
      <c r="R56" s="3"/>
      <c r="S56" s="3"/>
      <c r="T56" s="3"/>
      <c r="U56" s="3"/>
      <c r="V56" s="3"/>
      <c r="W56" s="3"/>
      <c r="X56" s="3"/>
      <c r="Y56" s="3"/>
      <c r="Z56" s="3"/>
      <c r="AA56" s="3"/>
    </row>
    <row r="57" spans="1:27" ht="14.25" x14ac:dyDescent="0.2">
      <c r="A57" s="77"/>
      <c r="B57" s="144"/>
      <c r="C57" s="144"/>
      <c r="D57" s="144"/>
      <c r="E57" s="144"/>
      <c r="F57" s="144"/>
      <c r="G57" s="144"/>
      <c r="H57" s="144"/>
      <c r="I57" s="144"/>
      <c r="J57" s="3"/>
      <c r="K57" s="3"/>
      <c r="L57" s="3"/>
      <c r="M57" s="3"/>
      <c r="N57" s="3"/>
      <c r="O57" s="3"/>
      <c r="P57" s="3"/>
      <c r="Q57" s="3"/>
      <c r="R57" s="3"/>
      <c r="S57" s="3"/>
      <c r="T57" s="3"/>
      <c r="U57" s="3"/>
      <c r="V57" s="3"/>
      <c r="W57" s="3"/>
      <c r="X57" s="3"/>
      <c r="Y57" s="3"/>
      <c r="Z57" s="3"/>
      <c r="AA57" s="3"/>
    </row>
    <row r="58" spans="1:27" ht="14.25" x14ac:dyDescent="0.2">
      <c r="A58" s="77"/>
      <c r="B58" s="144"/>
      <c r="C58" s="144"/>
      <c r="D58" s="144"/>
      <c r="E58" s="144"/>
      <c r="F58" s="144"/>
      <c r="G58" s="144"/>
      <c r="H58" s="144"/>
      <c r="I58" s="144"/>
      <c r="J58" s="3"/>
      <c r="K58" s="3"/>
      <c r="L58" s="3"/>
      <c r="M58" s="3"/>
      <c r="N58" s="3"/>
      <c r="O58" s="3"/>
      <c r="P58" s="3"/>
      <c r="Q58" s="3"/>
      <c r="R58" s="3"/>
      <c r="S58" s="3"/>
      <c r="T58" s="3"/>
      <c r="U58" s="3"/>
      <c r="V58" s="3"/>
      <c r="W58" s="3"/>
      <c r="X58" s="3"/>
      <c r="Y58" s="3"/>
      <c r="Z58" s="3"/>
      <c r="AA58" s="3"/>
    </row>
    <row r="59" spans="1:27" ht="14.25" x14ac:dyDescent="0.2">
      <c r="A59" s="77"/>
      <c r="B59" s="144"/>
      <c r="C59" s="144"/>
      <c r="D59" s="144"/>
      <c r="E59" s="144"/>
      <c r="F59" s="144"/>
      <c r="G59" s="144"/>
      <c r="H59" s="144"/>
      <c r="I59" s="144"/>
      <c r="J59" s="3"/>
      <c r="K59" s="3"/>
      <c r="L59" s="3"/>
      <c r="M59" s="3"/>
      <c r="N59" s="3"/>
      <c r="O59" s="3"/>
      <c r="P59" s="3"/>
      <c r="Q59" s="3"/>
      <c r="R59" s="3"/>
      <c r="S59" s="3"/>
      <c r="T59" s="3"/>
      <c r="U59" s="3"/>
      <c r="V59" s="3"/>
      <c r="W59" s="3"/>
      <c r="X59" s="3"/>
      <c r="Y59" s="3"/>
      <c r="Z59" s="3"/>
      <c r="AA59" s="3"/>
    </row>
    <row r="60" spans="1:27" ht="14.25" x14ac:dyDescent="0.2">
      <c r="A60" s="77"/>
      <c r="B60" s="144"/>
      <c r="C60" s="144"/>
      <c r="D60" s="144"/>
      <c r="E60" s="144"/>
      <c r="F60" s="144"/>
      <c r="G60" s="144"/>
      <c r="H60" s="144"/>
      <c r="I60" s="144"/>
      <c r="J60" s="3"/>
      <c r="K60" s="3"/>
      <c r="L60" s="3"/>
      <c r="M60" s="3"/>
      <c r="N60" s="3"/>
      <c r="O60" s="3"/>
      <c r="P60" s="3"/>
      <c r="Q60" s="3"/>
      <c r="R60" s="3"/>
      <c r="S60" s="3"/>
      <c r="T60" s="3"/>
      <c r="U60" s="3"/>
      <c r="V60" s="3"/>
      <c r="W60" s="3"/>
      <c r="X60" s="3"/>
      <c r="Y60" s="3"/>
      <c r="Z60" s="3"/>
      <c r="AA60" s="3"/>
    </row>
    <row r="61" spans="1:27" ht="14.25" x14ac:dyDescent="0.2">
      <c r="A61" s="77"/>
      <c r="B61" s="144"/>
      <c r="C61" s="144"/>
      <c r="D61" s="144"/>
      <c r="E61" s="144"/>
      <c r="F61" s="144"/>
      <c r="G61" s="144"/>
      <c r="H61" s="144"/>
      <c r="I61" s="144"/>
      <c r="J61" s="3"/>
      <c r="K61" s="3"/>
      <c r="L61" s="3"/>
      <c r="M61" s="3"/>
      <c r="N61" s="3"/>
      <c r="O61" s="3"/>
      <c r="P61" s="3"/>
      <c r="Q61" s="3"/>
      <c r="R61" s="3"/>
      <c r="S61" s="3"/>
      <c r="T61" s="3"/>
      <c r="U61" s="3"/>
      <c r="V61" s="3"/>
      <c r="W61" s="3"/>
      <c r="X61" s="3"/>
      <c r="Y61" s="3"/>
      <c r="Z61" s="3"/>
      <c r="AA61" s="3"/>
    </row>
    <row r="62" spans="1:27" ht="14.25" x14ac:dyDescent="0.2">
      <c r="A62" s="77"/>
      <c r="B62" s="144"/>
      <c r="C62" s="144"/>
      <c r="D62" s="144"/>
      <c r="E62" s="144"/>
      <c r="F62" s="144"/>
      <c r="G62" s="144"/>
      <c r="H62" s="144"/>
      <c r="I62" s="144"/>
      <c r="J62" s="3"/>
      <c r="K62" s="3"/>
      <c r="L62" s="3"/>
      <c r="M62" s="3"/>
      <c r="N62" s="3"/>
      <c r="O62" s="3"/>
      <c r="P62" s="3"/>
      <c r="Q62" s="3"/>
      <c r="R62" s="3"/>
      <c r="S62" s="3"/>
      <c r="T62" s="3"/>
      <c r="U62" s="3"/>
      <c r="V62" s="3"/>
      <c r="W62" s="3"/>
      <c r="X62" s="3"/>
      <c r="Y62" s="3"/>
      <c r="Z62" s="3"/>
      <c r="AA62" s="3"/>
    </row>
    <row r="63" spans="1:27" ht="14.25" x14ac:dyDescent="0.2">
      <c r="A63" s="77"/>
      <c r="B63" s="144"/>
      <c r="C63" s="144"/>
      <c r="D63" s="144"/>
      <c r="E63" s="144"/>
      <c r="F63" s="144"/>
      <c r="G63" s="144"/>
      <c r="H63" s="144"/>
      <c r="I63" s="144"/>
      <c r="J63" s="3"/>
      <c r="K63" s="3"/>
      <c r="L63" s="3"/>
      <c r="M63" s="3"/>
      <c r="N63" s="3"/>
      <c r="O63" s="3"/>
      <c r="P63" s="3"/>
      <c r="Q63" s="3"/>
      <c r="R63" s="3"/>
      <c r="S63" s="3"/>
      <c r="T63" s="3"/>
      <c r="U63" s="3"/>
      <c r="V63" s="3"/>
      <c r="W63" s="3"/>
      <c r="X63" s="3"/>
      <c r="Y63" s="3"/>
      <c r="Z63" s="3"/>
      <c r="AA63" s="3"/>
    </row>
    <row r="64" spans="1:27" ht="14.25" x14ac:dyDescent="0.2">
      <c r="A64" s="77"/>
      <c r="B64" s="144"/>
      <c r="C64" s="144"/>
      <c r="D64" s="144"/>
      <c r="E64" s="144"/>
      <c r="F64" s="144"/>
      <c r="G64" s="144"/>
      <c r="H64" s="144"/>
      <c r="I64" s="144"/>
      <c r="J64" s="3"/>
      <c r="K64" s="3"/>
      <c r="L64" s="3"/>
      <c r="M64" s="3"/>
      <c r="N64" s="3"/>
      <c r="O64" s="3"/>
      <c r="P64" s="3"/>
      <c r="Q64" s="3"/>
      <c r="R64" s="3"/>
      <c r="S64" s="3"/>
      <c r="T64" s="3"/>
      <c r="U64" s="3"/>
      <c r="V64" s="3"/>
      <c r="W64" s="3"/>
      <c r="X64" s="3"/>
      <c r="Y64" s="3"/>
      <c r="Z64" s="3"/>
      <c r="AA64" s="3"/>
    </row>
    <row r="65" spans="1:27" ht="14.25" x14ac:dyDescent="0.2">
      <c r="A65" s="77"/>
      <c r="B65" s="144"/>
      <c r="C65" s="144"/>
      <c r="D65" s="144"/>
      <c r="E65" s="144"/>
      <c r="F65" s="144"/>
      <c r="G65" s="144"/>
      <c r="H65" s="144"/>
      <c r="I65" s="144"/>
      <c r="J65" s="3"/>
      <c r="K65" s="3"/>
      <c r="L65" s="3"/>
      <c r="M65" s="3"/>
      <c r="N65" s="3"/>
      <c r="O65" s="3"/>
      <c r="P65" s="3"/>
      <c r="Q65" s="3"/>
      <c r="R65" s="3"/>
      <c r="S65" s="3"/>
      <c r="T65" s="3"/>
      <c r="U65" s="3"/>
      <c r="V65" s="3"/>
      <c r="W65" s="3"/>
      <c r="X65" s="3"/>
      <c r="Y65" s="3"/>
      <c r="Z65" s="3"/>
      <c r="AA65" s="3"/>
    </row>
    <row r="66" spans="1:27" ht="14.25" x14ac:dyDescent="0.2">
      <c r="A66" s="77"/>
      <c r="B66" s="144"/>
      <c r="C66" s="144"/>
      <c r="D66" s="144"/>
      <c r="E66" s="144"/>
      <c r="F66" s="144"/>
      <c r="G66" s="144"/>
      <c r="H66" s="144"/>
      <c r="I66" s="144"/>
      <c r="J66" s="3"/>
      <c r="K66" s="3"/>
      <c r="L66" s="3"/>
      <c r="M66" s="3"/>
      <c r="N66" s="3"/>
      <c r="O66" s="3"/>
      <c r="P66" s="3"/>
      <c r="Q66" s="3"/>
      <c r="R66" s="3"/>
      <c r="S66" s="3"/>
      <c r="T66" s="3"/>
      <c r="U66" s="3"/>
      <c r="V66" s="3"/>
      <c r="W66" s="3"/>
      <c r="X66" s="3"/>
      <c r="Y66" s="3"/>
      <c r="Z66" s="3"/>
      <c r="AA66" s="3"/>
    </row>
    <row r="67" spans="1:27" ht="14.25" x14ac:dyDescent="0.2">
      <c r="A67" s="77"/>
      <c r="B67" s="144"/>
      <c r="C67" s="144"/>
      <c r="D67" s="144"/>
      <c r="E67" s="144"/>
      <c r="F67" s="144"/>
      <c r="G67" s="144"/>
      <c r="H67" s="144"/>
      <c r="I67" s="144"/>
      <c r="J67" s="3"/>
      <c r="K67" s="3"/>
      <c r="L67" s="3"/>
      <c r="M67" s="3"/>
      <c r="N67" s="3"/>
      <c r="O67" s="3"/>
      <c r="P67" s="3"/>
      <c r="Q67" s="3"/>
      <c r="R67" s="3"/>
      <c r="S67" s="3"/>
      <c r="T67" s="3"/>
      <c r="U67" s="3"/>
      <c r="V67" s="3"/>
      <c r="W67" s="3"/>
      <c r="X67" s="3"/>
      <c r="Y67" s="3"/>
      <c r="Z67" s="3"/>
      <c r="AA67" s="3"/>
    </row>
    <row r="68" spans="1:27" ht="14.25" x14ac:dyDescent="0.2">
      <c r="A68" s="77"/>
      <c r="B68" s="144"/>
      <c r="C68" s="144"/>
      <c r="D68" s="144"/>
      <c r="E68" s="144"/>
      <c r="F68" s="144"/>
      <c r="G68" s="144"/>
      <c r="H68" s="144"/>
      <c r="I68" s="144"/>
      <c r="J68" s="3"/>
      <c r="K68" s="3"/>
      <c r="L68" s="3"/>
      <c r="M68" s="3"/>
      <c r="N68" s="3"/>
      <c r="O68" s="3"/>
      <c r="P68" s="3"/>
      <c r="Q68" s="3"/>
      <c r="R68" s="3"/>
      <c r="S68" s="3"/>
      <c r="T68" s="3"/>
      <c r="U68" s="3"/>
      <c r="V68" s="3"/>
      <c r="W68" s="3"/>
      <c r="X68" s="3"/>
      <c r="Y68" s="3"/>
      <c r="Z68" s="3"/>
      <c r="AA68" s="3"/>
    </row>
    <row r="69" spans="1:27" ht="14.25" x14ac:dyDescent="0.2">
      <c r="A69" s="77"/>
      <c r="B69" s="144"/>
      <c r="C69" s="144"/>
      <c r="D69" s="144"/>
      <c r="E69" s="144"/>
      <c r="F69" s="144"/>
      <c r="G69" s="144"/>
      <c r="H69" s="144"/>
      <c r="I69" s="144"/>
      <c r="J69" s="3"/>
      <c r="K69" s="3"/>
      <c r="L69" s="3"/>
      <c r="M69" s="3"/>
      <c r="N69" s="3"/>
      <c r="O69" s="3"/>
      <c r="P69" s="3"/>
      <c r="Q69" s="3"/>
      <c r="R69" s="3"/>
      <c r="S69" s="3"/>
      <c r="T69" s="3"/>
      <c r="U69" s="3"/>
      <c r="V69" s="3"/>
      <c r="W69" s="3"/>
      <c r="X69" s="3"/>
      <c r="Y69" s="3"/>
      <c r="Z69" s="3"/>
      <c r="AA69" s="3"/>
    </row>
    <row r="70" spans="1:27" ht="14.25" x14ac:dyDescent="0.2">
      <c r="A70" s="77"/>
      <c r="B70" s="144"/>
      <c r="C70" s="144"/>
      <c r="D70" s="144"/>
      <c r="E70" s="144"/>
      <c r="F70" s="144"/>
      <c r="G70" s="144"/>
      <c r="H70" s="144"/>
      <c r="I70" s="144"/>
      <c r="J70" s="3"/>
      <c r="K70" s="3"/>
      <c r="L70" s="3"/>
      <c r="M70" s="3"/>
      <c r="N70" s="3"/>
      <c r="O70" s="3"/>
      <c r="P70" s="3"/>
      <c r="Q70" s="3"/>
      <c r="R70" s="3"/>
      <c r="S70" s="3"/>
      <c r="T70" s="3"/>
      <c r="U70" s="3"/>
      <c r="V70" s="3"/>
      <c r="W70" s="3"/>
      <c r="X70" s="3"/>
      <c r="Y70" s="3"/>
      <c r="Z70" s="3"/>
      <c r="AA70" s="3"/>
    </row>
    <row r="71" spans="1:27" ht="14.25" x14ac:dyDescent="0.2">
      <c r="A71" s="77"/>
      <c r="B71" s="144"/>
      <c r="C71" s="144"/>
      <c r="D71" s="144"/>
      <c r="E71" s="144"/>
      <c r="F71" s="144"/>
      <c r="G71" s="144"/>
      <c r="H71" s="144"/>
      <c r="I71" s="144"/>
      <c r="J71" s="3"/>
      <c r="K71" s="3"/>
      <c r="L71" s="3"/>
      <c r="M71" s="3"/>
      <c r="N71" s="3"/>
      <c r="O71" s="3"/>
      <c r="P71" s="3"/>
      <c r="Q71" s="3"/>
      <c r="R71" s="3"/>
      <c r="S71" s="3"/>
      <c r="T71" s="3"/>
      <c r="U71" s="3"/>
      <c r="V71" s="3"/>
      <c r="W71" s="3"/>
      <c r="X71" s="3"/>
      <c r="Y71" s="3"/>
      <c r="Z71" s="3"/>
      <c r="AA71" s="3"/>
    </row>
    <row r="72" spans="1:27" ht="14.25" x14ac:dyDescent="0.2">
      <c r="A72" s="77"/>
      <c r="B72" s="144"/>
      <c r="C72" s="144"/>
      <c r="D72" s="144"/>
      <c r="E72" s="144"/>
      <c r="F72" s="144"/>
      <c r="G72" s="144"/>
      <c r="H72" s="144"/>
      <c r="I72" s="144"/>
      <c r="J72" s="3"/>
      <c r="K72" s="3"/>
      <c r="L72" s="3"/>
      <c r="M72" s="3"/>
      <c r="N72" s="3"/>
      <c r="O72" s="3"/>
      <c r="P72" s="3"/>
      <c r="Q72" s="3"/>
      <c r="R72" s="3"/>
      <c r="S72" s="3"/>
      <c r="T72" s="3"/>
      <c r="U72" s="3"/>
      <c r="V72" s="3"/>
      <c r="W72" s="3"/>
      <c r="X72" s="3"/>
      <c r="Y72" s="3"/>
      <c r="Z72" s="3"/>
      <c r="AA72" s="3"/>
    </row>
    <row r="73" spans="1:27" ht="14.25" x14ac:dyDescent="0.2">
      <c r="A73" s="77"/>
      <c r="B73" s="144"/>
      <c r="C73" s="144"/>
      <c r="D73" s="144"/>
      <c r="E73" s="144"/>
      <c r="F73" s="144"/>
      <c r="G73" s="144"/>
      <c r="H73" s="144"/>
      <c r="I73" s="144"/>
      <c r="J73" s="3"/>
      <c r="K73" s="3"/>
      <c r="L73" s="3"/>
      <c r="M73" s="3"/>
      <c r="N73" s="3"/>
      <c r="O73" s="3"/>
      <c r="P73" s="3"/>
      <c r="Q73" s="3"/>
      <c r="R73" s="3"/>
      <c r="S73" s="3"/>
      <c r="T73" s="3"/>
      <c r="U73" s="3"/>
      <c r="V73" s="3"/>
      <c r="W73" s="3"/>
      <c r="X73" s="3"/>
      <c r="Y73" s="3"/>
      <c r="Z73" s="3"/>
      <c r="AA73" s="3"/>
    </row>
    <row r="74" spans="1:27" ht="14.25" x14ac:dyDescent="0.2">
      <c r="A74" s="77"/>
      <c r="B74" s="144"/>
      <c r="C74" s="144"/>
      <c r="D74" s="144"/>
      <c r="E74" s="144"/>
      <c r="F74" s="144"/>
      <c r="G74" s="144"/>
      <c r="H74" s="144"/>
      <c r="I74" s="144"/>
      <c r="J74" s="3"/>
      <c r="K74" s="3"/>
      <c r="L74" s="3"/>
      <c r="M74" s="3"/>
      <c r="N74" s="3"/>
      <c r="O74" s="3"/>
      <c r="P74" s="3"/>
      <c r="Q74" s="3"/>
      <c r="R74" s="3"/>
      <c r="S74" s="3"/>
      <c r="T74" s="3"/>
      <c r="U74" s="3"/>
      <c r="V74" s="3"/>
      <c r="W74" s="3"/>
      <c r="X74" s="3"/>
      <c r="Y74" s="3"/>
      <c r="Z74" s="3"/>
      <c r="AA74" s="3"/>
    </row>
    <row r="75" spans="1:27" ht="14.25" x14ac:dyDescent="0.2">
      <c r="A75" s="77"/>
      <c r="B75" s="144"/>
      <c r="C75" s="144"/>
      <c r="D75" s="144"/>
      <c r="E75" s="144"/>
      <c r="F75" s="144"/>
      <c r="G75" s="144"/>
      <c r="H75" s="144"/>
      <c r="I75" s="144"/>
      <c r="J75" s="3"/>
      <c r="K75" s="3"/>
      <c r="L75" s="3"/>
      <c r="M75" s="3"/>
      <c r="N75" s="3"/>
      <c r="O75" s="3"/>
      <c r="P75" s="3"/>
      <c r="Q75" s="3"/>
      <c r="R75" s="3"/>
      <c r="S75" s="3"/>
      <c r="T75" s="3"/>
      <c r="U75" s="3"/>
      <c r="V75" s="3"/>
      <c r="W75" s="3"/>
      <c r="X75" s="3"/>
      <c r="Y75" s="3"/>
      <c r="Z75" s="3"/>
      <c r="AA75" s="3"/>
    </row>
    <row r="76" spans="1:27" ht="14.25" x14ac:dyDescent="0.2">
      <c r="A76" s="77"/>
      <c r="B76" s="144"/>
      <c r="C76" s="144"/>
      <c r="D76" s="144"/>
      <c r="E76" s="144"/>
      <c r="F76" s="144"/>
      <c r="G76" s="144"/>
      <c r="H76" s="144"/>
      <c r="I76" s="144"/>
      <c r="J76" s="3"/>
      <c r="K76" s="3"/>
      <c r="L76" s="3"/>
      <c r="M76" s="3"/>
      <c r="N76" s="3"/>
      <c r="O76" s="3"/>
      <c r="P76" s="3"/>
      <c r="Q76" s="3"/>
      <c r="R76" s="3"/>
      <c r="S76" s="3"/>
      <c r="T76" s="3"/>
      <c r="U76" s="3"/>
      <c r="V76" s="3"/>
      <c r="W76" s="3"/>
      <c r="X76" s="3"/>
      <c r="Y76" s="3"/>
      <c r="Z76" s="3"/>
      <c r="AA76" s="3"/>
    </row>
    <row r="77" spans="1:27" ht="14.25" x14ac:dyDescent="0.2">
      <c r="A77" s="77"/>
      <c r="B77" s="144"/>
      <c r="C77" s="144"/>
      <c r="D77" s="144"/>
      <c r="E77" s="144"/>
      <c r="F77" s="144"/>
      <c r="G77" s="144"/>
      <c r="H77" s="144"/>
      <c r="I77" s="144"/>
      <c r="J77" s="3"/>
      <c r="K77" s="3"/>
      <c r="L77" s="3"/>
      <c r="M77" s="3"/>
      <c r="N77" s="3"/>
      <c r="O77" s="3"/>
      <c r="P77" s="3"/>
      <c r="Q77" s="3"/>
      <c r="R77" s="3"/>
      <c r="S77" s="3"/>
      <c r="T77" s="3"/>
      <c r="U77" s="3"/>
      <c r="V77" s="3"/>
      <c r="W77" s="3"/>
      <c r="X77" s="3"/>
      <c r="Y77" s="3"/>
      <c r="Z77" s="3"/>
      <c r="AA77" s="3"/>
    </row>
    <row r="78" spans="1:27" ht="14.25" x14ac:dyDescent="0.2">
      <c r="A78" s="77"/>
      <c r="B78" s="144"/>
      <c r="C78" s="144"/>
      <c r="D78" s="144"/>
      <c r="E78" s="144"/>
      <c r="F78" s="144"/>
      <c r="G78" s="144"/>
      <c r="H78" s="144"/>
      <c r="I78" s="144"/>
      <c r="J78" s="3"/>
      <c r="K78" s="3"/>
      <c r="L78" s="3"/>
      <c r="M78" s="3"/>
      <c r="N78" s="3"/>
      <c r="O78" s="3"/>
      <c r="P78" s="3"/>
      <c r="Q78" s="3"/>
      <c r="R78" s="3"/>
      <c r="S78" s="3"/>
      <c r="T78" s="3"/>
      <c r="U78" s="3"/>
      <c r="V78" s="3"/>
      <c r="W78" s="3"/>
      <c r="X78" s="3"/>
      <c r="Y78" s="3"/>
      <c r="Z78" s="3"/>
      <c r="AA78" s="3"/>
    </row>
    <row r="79" spans="1:27" ht="14.25" x14ac:dyDescent="0.2">
      <c r="A79" s="77"/>
      <c r="B79" s="144"/>
      <c r="C79" s="144"/>
      <c r="D79" s="144"/>
      <c r="E79" s="144"/>
      <c r="F79" s="144"/>
      <c r="G79" s="144"/>
      <c r="H79" s="144"/>
      <c r="I79" s="144"/>
      <c r="J79" s="3"/>
      <c r="K79" s="3"/>
      <c r="L79" s="3"/>
      <c r="M79" s="3"/>
      <c r="N79" s="3"/>
      <c r="O79" s="3"/>
      <c r="P79" s="3"/>
      <c r="Q79" s="3"/>
      <c r="R79" s="3"/>
      <c r="S79" s="3"/>
      <c r="T79" s="3"/>
      <c r="U79" s="3"/>
      <c r="V79" s="3"/>
      <c r="W79" s="3"/>
      <c r="X79" s="3"/>
      <c r="Y79" s="3"/>
      <c r="Z79" s="3"/>
      <c r="AA79" s="3"/>
    </row>
    <row r="80" spans="1:27" ht="14.25" x14ac:dyDescent="0.2">
      <c r="A80" s="77"/>
      <c r="B80" s="144"/>
      <c r="C80" s="144"/>
      <c r="D80" s="144"/>
      <c r="E80" s="144"/>
      <c r="F80" s="144"/>
      <c r="G80" s="144"/>
      <c r="H80" s="144"/>
      <c r="I80" s="144"/>
      <c r="J80" s="3"/>
      <c r="K80" s="3"/>
      <c r="L80" s="3"/>
      <c r="M80" s="3"/>
      <c r="N80" s="3"/>
      <c r="O80" s="3"/>
      <c r="P80" s="3"/>
      <c r="Q80" s="3"/>
      <c r="R80" s="3"/>
      <c r="S80" s="3"/>
      <c r="T80" s="3"/>
      <c r="U80" s="3"/>
      <c r="V80" s="3"/>
      <c r="W80" s="3"/>
      <c r="X80" s="3"/>
      <c r="Y80" s="3"/>
      <c r="Z80" s="3"/>
      <c r="AA80" s="3"/>
    </row>
    <row r="81" spans="1:27" ht="14.25" x14ac:dyDescent="0.2">
      <c r="A81" s="77"/>
      <c r="B81" s="144"/>
      <c r="C81" s="144"/>
      <c r="D81" s="144"/>
      <c r="E81" s="144"/>
      <c r="F81" s="144"/>
      <c r="G81" s="144"/>
      <c r="H81" s="144"/>
      <c r="I81" s="144"/>
      <c r="J81" s="3"/>
      <c r="K81" s="3"/>
      <c r="L81" s="3"/>
      <c r="M81" s="3"/>
      <c r="N81" s="3"/>
      <c r="O81" s="3"/>
      <c r="P81" s="3"/>
      <c r="Q81" s="3"/>
      <c r="R81" s="3"/>
      <c r="S81" s="3"/>
      <c r="T81" s="3"/>
      <c r="U81" s="3"/>
      <c r="V81" s="3"/>
      <c r="W81" s="3"/>
      <c r="X81" s="3"/>
      <c r="Y81" s="3"/>
      <c r="Z81" s="3"/>
      <c r="AA81" s="3"/>
    </row>
    <row r="82" spans="1:27" ht="14.25" x14ac:dyDescent="0.2">
      <c r="A82" s="77"/>
      <c r="B82" s="144"/>
      <c r="C82" s="144"/>
      <c r="D82" s="144"/>
      <c r="E82" s="144"/>
      <c r="F82" s="144"/>
      <c r="G82" s="144"/>
      <c r="H82" s="144"/>
      <c r="I82" s="144"/>
      <c r="J82" s="3"/>
      <c r="K82" s="3"/>
      <c r="L82" s="3"/>
      <c r="M82" s="3"/>
      <c r="N82" s="3"/>
      <c r="O82" s="3"/>
      <c r="P82" s="3"/>
      <c r="Q82" s="3"/>
      <c r="R82" s="3"/>
      <c r="S82" s="3"/>
      <c r="T82" s="3"/>
      <c r="U82" s="3"/>
      <c r="V82" s="3"/>
      <c r="W82" s="3"/>
      <c r="X82" s="3"/>
      <c r="Y82" s="3"/>
      <c r="Z82" s="3"/>
      <c r="AA82" s="3"/>
    </row>
    <row r="83" spans="1:27" ht="14.25" x14ac:dyDescent="0.2">
      <c r="A83" s="77"/>
      <c r="B83" s="144"/>
      <c r="C83" s="144"/>
      <c r="D83" s="144"/>
      <c r="E83" s="144"/>
      <c r="F83" s="144"/>
      <c r="G83" s="144"/>
      <c r="H83" s="144"/>
      <c r="I83" s="144"/>
      <c r="J83" s="3"/>
      <c r="K83" s="3"/>
      <c r="L83" s="3"/>
      <c r="M83" s="3"/>
      <c r="N83" s="3"/>
      <c r="O83" s="3"/>
      <c r="P83" s="3"/>
      <c r="Q83" s="3"/>
      <c r="R83" s="3"/>
      <c r="S83" s="3"/>
      <c r="T83" s="3"/>
      <c r="U83" s="3"/>
      <c r="V83" s="3"/>
      <c r="W83" s="3"/>
      <c r="X83" s="3"/>
      <c r="Y83" s="3"/>
      <c r="Z83" s="3"/>
      <c r="AA83" s="3"/>
    </row>
    <row r="84" spans="1:27" ht="14.25" x14ac:dyDescent="0.2">
      <c r="A84" s="77"/>
      <c r="B84" s="144"/>
      <c r="C84" s="144"/>
      <c r="D84" s="144"/>
      <c r="E84" s="144"/>
      <c r="F84" s="144"/>
      <c r="G84" s="144"/>
      <c r="H84" s="144"/>
      <c r="I84" s="144"/>
      <c r="J84" s="3"/>
      <c r="K84" s="3"/>
      <c r="L84" s="3"/>
      <c r="M84" s="3"/>
      <c r="N84" s="3"/>
      <c r="O84" s="3"/>
      <c r="P84" s="3"/>
      <c r="Q84" s="3"/>
      <c r="R84" s="3"/>
      <c r="S84" s="3"/>
      <c r="T84" s="3"/>
      <c r="U84" s="3"/>
      <c r="V84" s="3"/>
      <c r="W84" s="3"/>
      <c r="X84" s="3"/>
      <c r="Y84" s="3"/>
      <c r="Z84" s="3"/>
      <c r="AA84" s="3"/>
    </row>
    <row r="85" spans="1:27" ht="14.25" x14ac:dyDescent="0.2">
      <c r="A85" s="77"/>
      <c r="B85" s="144"/>
      <c r="C85" s="144"/>
      <c r="D85" s="144"/>
      <c r="E85" s="144"/>
      <c r="F85" s="144"/>
      <c r="G85" s="144"/>
      <c r="H85" s="144"/>
      <c r="I85" s="144"/>
      <c r="J85" s="3"/>
      <c r="K85" s="3"/>
      <c r="L85" s="3"/>
      <c r="M85" s="3"/>
      <c r="N85" s="3"/>
      <c r="O85" s="3"/>
      <c r="P85" s="3"/>
      <c r="Q85" s="3"/>
      <c r="R85" s="3"/>
      <c r="S85" s="3"/>
      <c r="T85" s="3"/>
      <c r="U85" s="3"/>
      <c r="V85" s="3"/>
      <c r="W85" s="3"/>
      <c r="X85" s="3"/>
      <c r="Y85" s="3"/>
      <c r="Z85" s="3"/>
      <c r="AA85" s="3"/>
    </row>
    <row r="86" spans="1:27" ht="14.25" x14ac:dyDescent="0.2">
      <c r="A86" s="77"/>
      <c r="B86" s="144"/>
      <c r="C86" s="144"/>
      <c r="D86" s="144"/>
      <c r="E86" s="144"/>
      <c r="F86" s="144"/>
      <c r="G86" s="144"/>
      <c r="H86" s="144"/>
      <c r="I86" s="144"/>
      <c r="J86" s="3"/>
      <c r="K86" s="3"/>
      <c r="L86" s="3"/>
      <c r="M86" s="3"/>
      <c r="N86" s="3"/>
      <c r="O86" s="3"/>
      <c r="P86" s="3"/>
      <c r="Q86" s="3"/>
      <c r="R86" s="3"/>
      <c r="S86" s="3"/>
      <c r="T86" s="3"/>
      <c r="U86" s="3"/>
      <c r="V86" s="3"/>
      <c r="W86" s="3"/>
      <c r="X86" s="3"/>
      <c r="Y86" s="3"/>
      <c r="Z86" s="3"/>
      <c r="AA86" s="3"/>
    </row>
    <row r="87" spans="1:27" ht="14.25" x14ac:dyDescent="0.2">
      <c r="A87" s="77"/>
      <c r="B87" s="144"/>
      <c r="C87" s="144"/>
      <c r="D87" s="144"/>
      <c r="E87" s="144"/>
      <c r="F87" s="144"/>
      <c r="G87" s="144"/>
      <c r="H87" s="144"/>
      <c r="I87" s="144"/>
      <c r="J87" s="3"/>
      <c r="K87" s="3"/>
      <c r="L87" s="3"/>
      <c r="M87" s="3"/>
      <c r="N87" s="3"/>
      <c r="O87" s="3"/>
      <c r="P87" s="3"/>
      <c r="Q87" s="3"/>
      <c r="R87" s="3"/>
      <c r="S87" s="3"/>
      <c r="T87" s="3"/>
      <c r="U87" s="3"/>
      <c r="V87" s="3"/>
      <c r="W87" s="3"/>
      <c r="X87" s="3"/>
      <c r="Y87" s="3"/>
      <c r="Z87" s="3"/>
      <c r="AA87" s="3"/>
    </row>
    <row r="88" spans="1:27" ht="14.25" x14ac:dyDescent="0.2">
      <c r="A88" s="77"/>
      <c r="B88" s="144"/>
      <c r="C88" s="144"/>
      <c r="D88" s="144"/>
      <c r="E88" s="144"/>
      <c r="F88" s="144"/>
      <c r="G88" s="144"/>
      <c r="H88" s="144"/>
      <c r="I88" s="144"/>
      <c r="J88" s="3"/>
      <c r="K88" s="3"/>
      <c r="L88" s="3"/>
      <c r="M88" s="3"/>
      <c r="N88" s="3"/>
      <c r="O88" s="3"/>
      <c r="P88" s="3"/>
      <c r="Q88" s="3"/>
      <c r="R88" s="3"/>
      <c r="S88" s="3"/>
      <c r="T88" s="3"/>
      <c r="U88" s="3"/>
      <c r="V88" s="3"/>
      <c r="W88" s="3"/>
      <c r="X88" s="3"/>
      <c r="Y88" s="3"/>
      <c r="Z88" s="3"/>
      <c r="AA88" s="3"/>
    </row>
    <row r="89" spans="1:27" ht="14.25" x14ac:dyDescent="0.2">
      <c r="A89" s="77"/>
      <c r="B89" s="144"/>
      <c r="C89" s="144"/>
      <c r="D89" s="144"/>
      <c r="E89" s="144"/>
      <c r="F89" s="144"/>
      <c r="G89" s="144"/>
      <c r="H89" s="144"/>
      <c r="I89" s="144"/>
      <c r="J89" s="3"/>
      <c r="K89" s="3"/>
      <c r="L89" s="3"/>
      <c r="M89" s="3"/>
      <c r="N89" s="3"/>
      <c r="O89" s="3"/>
      <c r="P89" s="3"/>
      <c r="Q89" s="3"/>
      <c r="R89" s="3"/>
      <c r="S89" s="3"/>
      <c r="T89" s="3"/>
      <c r="U89" s="3"/>
      <c r="V89" s="3"/>
      <c r="W89" s="3"/>
      <c r="X89" s="3"/>
      <c r="Y89" s="3"/>
      <c r="Z89" s="3"/>
      <c r="AA89" s="3"/>
    </row>
    <row r="90" spans="1:27" ht="14.25" x14ac:dyDescent="0.2">
      <c r="A90" s="77"/>
      <c r="B90" s="144"/>
      <c r="C90" s="144"/>
      <c r="D90" s="144"/>
      <c r="E90" s="144"/>
      <c r="F90" s="144"/>
      <c r="G90" s="144"/>
      <c r="H90" s="144"/>
      <c r="I90" s="144"/>
      <c r="J90" s="3"/>
      <c r="K90" s="3"/>
      <c r="L90" s="3"/>
      <c r="M90" s="3"/>
      <c r="N90" s="3"/>
      <c r="O90" s="3"/>
      <c r="P90" s="3"/>
      <c r="Q90" s="3"/>
      <c r="R90" s="3"/>
      <c r="S90" s="3"/>
      <c r="T90" s="3"/>
      <c r="U90" s="3"/>
      <c r="V90" s="3"/>
      <c r="W90" s="3"/>
      <c r="X90" s="3"/>
      <c r="Y90" s="3"/>
      <c r="Z90" s="3"/>
      <c r="AA90" s="3"/>
    </row>
    <row r="91" spans="1:27" ht="14.25" x14ac:dyDescent="0.2">
      <c r="A91" s="77"/>
      <c r="B91" s="144"/>
      <c r="C91" s="144"/>
      <c r="D91" s="144"/>
      <c r="E91" s="144"/>
      <c r="F91" s="144"/>
      <c r="G91" s="144"/>
      <c r="H91" s="144"/>
      <c r="I91" s="144"/>
      <c r="J91" s="3"/>
      <c r="K91" s="3"/>
      <c r="L91" s="3"/>
      <c r="M91" s="3"/>
      <c r="N91" s="3"/>
      <c r="O91" s="3"/>
      <c r="P91" s="3"/>
      <c r="Q91" s="3"/>
      <c r="R91" s="3"/>
      <c r="S91" s="3"/>
      <c r="T91" s="3"/>
      <c r="U91" s="3"/>
      <c r="V91" s="3"/>
      <c r="W91" s="3"/>
      <c r="X91" s="3"/>
      <c r="Y91" s="3"/>
      <c r="Z91" s="3"/>
      <c r="AA91" s="3"/>
    </row>
    <row r="92" spans="1:27" ht="14.25" x14ac:dyDescent="0.2">
      <c r="A92" s="77"/>
      <c r="B92" s="144"/>
      <c r="C92" s="144"/>
      <c r="D92" s="144"/>
      <c r="E92" s="144"/>
      <c r="F92" s="144"/>
      <c r="G92" s="144"/>
      <c r="H92" s="144"/>
      <c r="I92" s="144"/>
      <c r="J92" s="3"/>
      <c r="K92" s="3"/>
      <c r="L92" s="3"/>
      <c r="M92" s="3"/>
      <c r="N92" s="3"/>
      <c r="O92" s="3"/>
      <c r="P92" s="3"/>
      <c r="Q92" s="3"/>
      <c r="R92" s="3"/>
      <c r="S92" s="3"/>
      <c r="T92" s="3"/>
      <c r="U92" s="3"/>
      <c r="V92" s="3"/>
      <c r="W92" s="3"/>
      <c r="X92" s="3"/>
      <c r="Y92" s="3"/>
      <c r="Z92" s="3"/>
      <c r="AA92" s="3"/>
    </row>
    <row r="93" spans="1:27" ht="14.25" x14ac:dyDescent="0.2">
      <c r="A93" s="77"/>
      <c r="B93" s="144"/>
      <c r="C93" s="144"/>
      <c r="D93" s="144"/>
      <c r="E93" s="144"/>
      <c r="F93" s="144"/>
      <c r="G93" s="144"/>
      <c r="H93" s="144"/>
      <c r="I93" s="144"/>
      <c r="J93" s="3"/>
      <c r="K93" s="3"/>
      <c r="L93" s="3"/>
      <c r="M93" s="3"/>
      <c r="N93" s="3"/>
      <c r="O93" s="3"/>
      <c r="P93" s="3"/>
      <c r="Q93" s="3"/>
      <c r="R93" s="3"/>
      <c r="S93" s="3"/>
      <c r="T93" s="3"/>
      <c r="U93" s="3"/>
      <c r="V93" s="3"/>
      <c r="W93" s="3"/>
      <c r="X93" s="3"/>
      <c r="Y93" s="3"/>
      <c r="Z93" s="3"/>
      <c r="AA93" s="3"/>
    </row>
    <row r="94" spans="1:27" ht="14.25" x14ac:dyDescent="0.2">
      <c r="A94" s="77"/>
      <c r="B94" s="144"/>
      <c r="C94" s="144"/>
      <c r="D94" s="144"/>
      <c r="E94" s="144"/>
      <c r="F94" s="144"/>
      <c r="G94" s="144"/>
      <c r="H94" s="144"/>
      <c r="I94" s="144"/>
      <c r="J94" s="3"/>
      <c r="K94" s="3"/>
      <c r="L94" s="3"/>
      <c r="M94" s="3"/>
      <c r="N94" s="3"/>
      <c r="O94" s="3"/>
      <c r="P94" s="3"/>
      <c r="Q94" s="3"/>
      <c r="R94" s="3"/>
      <c r="S94" s="3"/>
      <c r="T94" s="3"/>
      <c r="U94" s="3"/>
      <c r="V94" s="3"/>
      <c r="W94" s="3"/>
      <c r="X94" s="3"/>
      <c r="Y94" s="3"/>
      <c r="Z94" s="3"/>
      <c r="AA94" s="3"/>
    </row>
    <row r="95" spans="1:27" ht="14.25" x14ac:dyDescent="0.2">
      <c r="A95" s="77"/>
      <c r="B95" s="144"/>
      <c r="C95" s="144"/>
      <c r="D95" s="144"/>
      <c r="E95" s="144"/>
      <c r="F95" s="144"/>
      <c r="G95" s="144"/>
      <c r="H95" s="144"/>
      <c r="I95" s="144"/>
      <c r="J95" s="3"/>
      <c r="K95" s="3"/>
      <c r="L95" s="3"/>
      <c r="M95" s="3"/>
      <c r="N95" s="3"/>
      <c r="O95" s="3"/>
      <c r="P95" s="3"/>
      <c r="Q95" s="3"/>
      <c r="R95" s="3"/>
      <c r="S95" s="3"/>
      <c r="T95" s="3"/>
      <c r="U95" s="3"/>
      <c r="V95" s="3"/>
      <c r="W95" s="3"/>
      <c r="X95" s="3"/>
      <c r="Y95" s="3"/>
      <c r="Z95" s="3"/>
      <c r="AA95" s="3"/>
    </row>
    <row r="96" spans="1:27" ht="14.25" x14ac:dyDescent="0.2">
      <c r="A96" s="77"/>
      <c r="B96" s="144"/>
      <c r="C96" s="144"/>
      <c r="D96" s="144"/>
      <c r="E96" s="144"/>
      <c r="F96" s="144"/>
      <c r="G96" s="144"/>
      <c r="H96" s="144"/>
      <c r="I96" s="144"/>
      <c r="J96" s="3"/>
      <c r="K96" s="3"/>
      <c r="L96" s="3"/>
      <c r="M96" s="3"/>
      <c r="N96" s="3"/>
      <c r="O96" s="3"/>
      <c r="P96" s="3"/>
      <c r="Q96" s="3"/>
      <c r="R96" s="3"/>
      <c r="S96" s="3"/>
      <c r="T96" s="3"/>
      <c r="U96" s="3"/>
      <c r="V96" s="3"/>
      <c r="W96" s="3"/>
      <c r="X96" s="3"/>
      <c r="Y96" s="3"/>
      <c r="Z96" s="3"/>
      <c r="AA96" s="3"/>
    </row>
    <row r="97" spans="1:27" ht="14.25" x14ac:dyDescent="0.2">
      <c r="A97" s="77"/>
      <c r="B97" s="144"/>
      <c r="C97" s="144"/>
      <c r="D97" s="144"/>
      <c r="E97" s="144"/>
      <c r="F97" s="144"/>
      <c r="G97" s="144"/>
      <c r="H97" s="144"/>
      <c r="I97" s="144"/>
      <c r="J97" s="3"/>
      <c r="K97" s="3"/>
      <c r="L97" s="3"/>
      <c r="M97" s="3"/>
      <c r="N97" s="3"/>
      <c r="O97" s="3"/>
      <c r="P97" s="3"/>
      <c r="Q97" s="3"/>
      <c r="R97" s="3"/>
      <c r="S97" s="3"/>
      <c r="T97" s="3"/>
      <c r="U97" s="3"/>
      <c r="V97" s="3"/>
      <c r="W97" s="3"/>
      <c r="X97" s="3"/>
      <c r="Y97" s="3"/>
      <c r="Z97" s="3"/>
      <c r="AA97" s="3"/>
    </row>
    <row r="98" spans="1:27" ht="14.25" x14ac:dyDescent="0.2">
      <c r="A98" s="77"/>
      <c r="B98" s="144"/>
      <c r="C98" s="144"/>
      <c r="D98" s="144"/>
      <c r="E98" s="144"/>
      <c r="F98" s="144"/>
      <c r="G98" s="144"/>
      <c r="H98" s="144"/>
      <c r="I98" s="144"/>
      <c r="J98" s="3"/>
      <c r="K98" s="3"/>
      <c r="L98" s="3"/>
      <c r="M98" s="3"/>
      <c r="N98" s="3"/>
      <c r="O98" s="3"/>
      <c r="P98" s="3"/>
      <c r="Q98" s="3"/>
      <c r="R98" s="3"/>
      <c r="S98" s="3"/>
      <c r="T98" s="3"/>
      <c r="U98" s="3"/>
      <c r="V98" s="3"/>
      <c r="W98" s="3"/>
      <c r="X98" s="3"/>
      <c r="Y98" s="3"/>
      <c r="Z98" s="3"/>
      <c r="AA98" s="3"/>
    </row>
    <row r="99" spans="1:27" ht="14.25" x14ac:dyDescent="0.2">
      <c r="A99" s="77"/>
      <c r="B99" s="144"/>
      <c r="C99" s="144"/>
      <c r="D99" s="144"/>
      <c r="E99" s="144"/>
      <c r="F99" s="144"/>
      <c r="G99" s="144"/>
      <c r="H99" s="144"/>
      <c r="I99" s="144"/>
      <c r="J99" s="3"/>
      <c r="K99" s="3"/>
      <c r="L99" s="3"/>
      <c r="M99" s="3"/>
      <c r="N99" s="3"/>
      <c r="O99" s="3"/>
      <c r="P99" s="3"/>
      <c r="Q99" s="3"/>
      <c r="R99" s="3"/>
      <c r="S99" s="3"/>
      <c r="T99" s="3"/>
      <c r="U99" s="3"/>
      <c r="V99" s="3"/>
      <c r="W99" s="3"/>
      <c r="X99" s="3"/>
      <c r="Y99" s="3"/>
      <c r="Z99" s="3"/>
      <c r="AA99" s="3"/>
    </row>
    <row r="100" spans="1:27" ht="14.25" x14ac:dyDescent="0.2">
      <c r="A100" s="77"/>
      <c r="B100" s="144"/>
      <c r="C100" s="144"/>
      <c r="D100" s="144"/>
      <c r="E100" s="144"/>
      <c r="F100" s="144"/>
      <c r="G100" s="144"/>
      <c r="H100" s="144"/>
      <c r="I100" s="144"/>
      <c r="J100" s="3"/>
      <c r="K100" s="3"/>
      <c r="L100" s="3"/>
      <c r="M100" s="3"/>
      <c r="N100" s="3"/>
      <c r="O100" s="3"/>
      <c r="P100" s="3"/>
      <c r="Q100" s="3"/>
      <c r="R100" s="3"/>
      <c r="S100" s="3"/>
      <c r="T100" s="3"/>
      <c r="U100" s="3"/>
      <c r="V100" s="3"/>
      <c r="W100" s="3"/>
      <c r="X100" s="3"/>
      <c r="Y100" s="3"/>
      <c r="Z100" s="3"/>
      <c r="AA100" s="3"/>
    </row>
    <row r="101" spans="1:27" ht="14.25" x14ac:dyDescent="0.2">
      <c r="A101" s="77"/>
      <c r="B101" s="144"/>
      <c r="C101" s="144"/>
      <c r="D101" s="144"/>
      <c r="E101" s="144"/>
      <c r="F101" s="144"/>
      <c r="G101" s="144"/>
      <c r="H101" s="144"/>
      <c r="I101" s="144"/>
      <c r="J101" s="3"/>
      <c r="K101" s="3"/>
      <c r="L101" s="3"/>
      <c r="M101" s="3"/>
      <c r="N101" s="3"/>
      <c r="O101" s="3"/>
      <c r="P101" s="3"/>
      <c r="Q101" s="3"/>
      <c r="R101" s="3"/>
      <c r="S101" s="3"/>
      <c r="T101" s="3"/>
      <c r="U101" s="3"/>
      <c r="V101" s="3"/>
      <c r="W101" s="3"/>
      <c r="X101" s="3"/>
      <c r="Y101" s="3"/>
      <c r="Z101" s="3"/>
      <c r="AA101" s="3"/>
    </row>
    <row r="102" spans="1:27" ht="14.25" x14ac:dyDescent="0.2">
      <c r="A102" s="77"/>
      <c r="B102" s="144"/>
      <c r="C102" s="144"/>
      <c r="D102" s="144"/>
      <c r="E102" s="144"/>
      <c r="F102" s="144"/>
      <c r="G102" s="144"/>
      <c r="H102" s="144"/>
      <c r="I102" s="144"/>
      <c r="J102" s="3"/>
      <c r="K102" s="3"/>
      <c r="L102" s="3"/>
      <c r="M102" s="3"/>
      <c r="N102" s="3"/>
      <c r="O102" s="3"/>
      <c r="P102" s="3"/>
      <c r="Q102" s="3"/>
      <c r="R102" s="3"/>
      <c r="S102" s="3"/>
      <c r="T102" s="3"/>
      <c r="U102" s="3"/>
      <c r="V102" s="3"/>
      <c r="W102" s="3"/>
      <c r="X102" s="3"/>
      <c r="Y102" s="3"/>
      <c r="Z102" s="3"/>
      <c r="AA102" s="3"/>
    </row>
    <row r="103" spans="1:27" ht="14.25" x14ac:dyDescent="0.2">
      <c r="A103" s="77"/>
      <c r="B103" s="144"/>
      <c r="C103" s="144"/>
      <c r="D103" s="144"/>
      <c r="E103" s="144"/>
      <c r="F103" s="144"/>
      <c r="G103" s="144"/>
      <c r="H103" s="144"/>
      <c r="I103" s="144"/>
      <c r="J103" s="3"/>
      <c r="K103" s="3"/>
      <c r="L103" s="3"/>
      <c r="M103" s="3"/>
      <c r="N103" s="3"/>
      <c r="O103" s="3"/>
      <c r="P103" s="3"/>
      <c r="Q103" s="3"/>
      <c r="R103" s="3"/>
      <c r="S103" s="3"/>
      <c r="T103" s="3"/>
      <c r="U103" s="3"/>
      <c r="V103" s="3"/>
      <c r="W103" s="3"/>
      <c r="X103" s="3"/>
      <c r="Y103" s="3"/>
      <c r="Z103" s="3"/>
      <c r="AA103" s="3"/>
    </row>
    <row r="104" spans="1:27" ht="14.25" x14ac:dyDescent="0.2">
      <c r="A104" s="77"/>
      <c r="B104" s="144"/>
      <c r="C104" s="144"/>
      <c r="D104" s="144"/>
      <c r="E104" s="144"/>
      <c r="F104" s="144"/>
      <c r="G104" s="144"/>
      <c r="H104" s="144"/>
      <c r="I104" s="144"/>
      <c r="J104" s="3"/>
      <c r="K104" s="3"/>
      <c r="L104" s="3"/>
      <c r="M104" s="3"/>
      <c r="N104" s="3"/>
      <c r="O104" s="3"/>
      <c r="P104" s="3"/>
      <c r="Q104" s="3"/>
      <c r="R104" s="3"/>
      <c r="S104" s="3"/>
      <c r="T104" s="3"/>
      <c r="U104" s="3"/>
      <c r="V104" s="3"/>
      <c r="W104" s="3"/>
      <c r="X104" s="3"/>
      <c r="Y104" s="3"/>
      <c r="Z104" s="3"/>
      <c r="AA104" s="3"/>
    </row>
    <row r="105" spans="1:27" ht="14.25" x14ac:dyDescent="0.2">
      <c r="A105" s="77"/>
      <c r="B105" s="144"/>
      <c r="C105" s="144"/>
      <c r="D105" s="144"/>
      <c r="E105" s="144"/>
      <c r="F105" s="144"/>
      <c r="G105" s="144"/>
      <c r="H105" s="144"/>
      <c r="I105" s="144"/>
      <c r="J105" s="3"/>
      <c r="K105" s="3"/>
      <c r="L105" s="3"/>
      <c r="M105" s="3"/>
      <c r="N105" s="3"/>
      <c r="O105" s="3"/>
      <c r="P105" s="3"/>
      <c r="Q105" s="3"/>
      <c r="R105" s="3"/>
      <c r="S105" s="3"/>
      <c r="T105" s="3"/>
      <c r="U105" s="3"/>
      <c r="V105" s="3"/>
      <c r="W105" s="3"/>
      <c r="X105" s="3"/>
      <c r="Y105" s="3"/>
      <c r="Z105" s="3"/>
      <c r="AA105" s="3"/>
    </row>
    <row r="106" spans="1:27" ht="14.25" x14ac:dyDescent="0.2">
      <c r="A106" s="77"/>
      <c r="B106" s="144"/>
      <c r="C106" s="144"/>
      <c r="D106" s="144"/>
      <c r="E106" s="144"/>
      <c r="F106" s="144"/>
      <c r="G106" s="144"/>
      <c r="H106" s="144"/>
      <c r="I106" s="144"/>
      <c r="J106" s="3"/>
      <c r="K106" s="3"/>
      <c r="L106" s="3"/>
      <c r="M106" s="3"/>
      <c r="N106" s="3"/>
      <c r="O106" s="3"/>
      <c r="P106" s="3"/>
      <c r="Q106" s="3"/>
      <c r="R106" s="3"/>
      <c r="S106" s="3"/>
      <c r="T106" s="3"/>
      <c r="U106" s="3"/>
      <c r="V106" s="3"/>
      <c r="W106" s="3"/>
      <c r="X106" s="3"/>
      <c r="Y106" s="3"/>
      <c r="Z106" s="3"/>
      <c r="AA106" s="3"/>
    </row>
    <row r="107" spans="1:27" ht="14.25" x14ac:dyDescent="0.2">
      <c r="A107" s="77"/>
      <c r="B107" s="144"/>
      <c r="C107" s="144"/>
      <c r="D107" s="144"/>
      <c r="E107" s="144"/>
      <c r="F107" s="144"/>
      <c r="G107" s="144"/>
      <c r="H107" s="144"/>
      <c r="I107" s="144"/>
      <c r="J107" s="3"/>
      <c r="K107" s="3"/>
      <c r="L107" s="3"/>
      <c r="M107" s="3"/>
      <c r="N107" s="3"/>
      <c r="O107" s="3"/>
      <c r="P107" s="3"/>
      <c r="Q107" s="3"/>
      <c r="R107" s="3"/>
      <c r="S107" s="3"/>
      <c r="T107" s="3"/>
      <c r="U107" s="3"/>
      <c r="V107" s="3"/>
      <c r="W107" s="3"/>
      <c r="X107" s="3"/>
      <c r="Y107" s="3"/>
      <c r="Z107" s="3"/>
      <c r="AA107" s="3"/>
    </row>
    <row r="108" spans="1:27" ht="14.25" x14ac:dyDescent="0.2">
      <c r="A108" s="77"/>
      <c r="B108" s="144"/>
      <c r="C108" s="144"/>
      <c r="D108" s="144"/>
      <c r="E108" s="144"/>
      <c r="F108" s="144"/>
      <c r="G108" s="144"/>
      <c r="H108" s="144"/>
      <c r="I108" s="144"/>
      <c r="J108" s="3"/>
      <c r="K108" s="3"/>
      <c r="L108" s="3"/>
      <c r="M108" s="3"/>
      <c r="N108" s="3"/>
      <c r="O108" s="3"/>
      <c r="P108" s="3"/>
      <c r="Q108" s="3"/>
      <c r="R108" s="3"/>
      <c r="S108" s="3"/>
      <c r="T108" s="3"/>
      <c r="U108" s="3"/>
      <c r="V108" s="3"/>
      <c r="W108" s="3"/>
      <c r="X108" s="3"/>
      <c r="Y108" s="3"/>
      <c r="Z108" s="3"/>
      <c r="AA108" s="3"/>
    </row>
    <row r="109" spans="1:27" ht="14.25" x14ac:dyDescent="0.2">
      <c r="A109" s="77"/>
      <c r="B109" s="144"/>
      <c r="C109" s="144"/>
      <c r="D109" s="144"/>
      <c r="E109" s="144"/>
      <c r="F109" s="144"/>
      <c r="G109" s="144"/>
      <c r="H109" s="144"/>
      <c r="I109" s="144"/>
      <c r="J109" s="3"/>
      <c r="K109" s="3"/>
      <c r="L109" s="3"/>
      <c r="M109" s="3"/>
      <c r="N109" s="3"/>
      <c r="O109" s="3"/>
      <c r="P109" s="3"/>
      <c r="Q109" s="3"/>
      <c r="R109" s="3"/>
      <c r="S109" s="3"/>
      <c r="T109" s="3"/>
      <c r="U109" s="3"/>
      <c r="V109" s="3"/>
      <c r="W109" s="3"/>
      <c r="X109" s="3"/>
      <c r="Y109" s="3"/>
      <c r="Z109" s="3"/>
      <c r="AA109" s="3"/>
    </row>
    <row r="110" spans="1:27" ht="14.25" x14ac:dyDescent="0.2">
      <c r="A110" s="77"/>
      <c r="B110" s="144"/>
      <c r="C110" s="144"/>
      <c r="D110" s="144"/>
      <c r="E110" s="144"/>
      <c r="F110" s="144"/>
      <c r="G110" s="144"/>
      <c r="H110" s="144"/>
      <c r="I110" s="144"/>
      <c r="J110" s="3"/>
      <c r="K110" s="3"/>
      <c r="L110" s="3"/>
      <c r="M110" s="3"/>
      <c r="N110" s="3"/>
      <c r="O110" s="3"/>
      <c r="P110" s="3"/>
      <c r="Q110" s="3"/>
      <c r="R110" s="3"/>
      <c r="S110" s="3"/>
      <c r="T110" s="3"/>
      <c r="U110" s="3"/>
      <c r="V110" s="3"/>
      <c r="W110" s="3"/>
      <c r="X110" s="3"/>
      <c r="Y110" s="3"/>
      <c r="Z110" s="3"/>
      <c r="AA110" s="3"/>
    </row>
    <row r="111" spans="1:27" ht="14.25" x14ac:dyDescent="0.2">
      <c r="A111" s="77"/>
      <c r="B111" s="144"/>
      <c r="C111" s="144"/>
      <c r="D111" s="144"/>
      <c r="E111" s="144"/>
      <c r="F111" s="144"/>
      <c r="G111" s="144"/>
      <c r="H111" s="144"/>
      <c r="I111" s="144"/>
      <c r="J111" s="3"/>
      <c r="K111" s="3"/>
      <c r="L111" s="3"/>
      <c r="M111" s="3"/>
      <c r="N111" s="3"/>
      <c r="O111" s="3"/>
      <c r="P111" s="3"/>
      <c r="Q111" s="3"/>
      <c r="R111" s="3"/>
      <c r="S111" s="3"/>
      <c r="T111" s="3"/>
      <c r="U111" s="3"/>
      <c r="V111" s="3"/>
      <c r="W111" s="3"/>
      <c r="X111" s="3"/>
      <c r="Y111" s="3"/>
      <c r="Z111" s="3"/>
      <c r="AA111" s="3"/>
    </row>
    <row r="112" spans="1:27" ht="14.25" x14ac:dyDescent="0.2">
      <c r="A112" s="77"/>
      <c r="B112" s="144"/>
      <c r="C112" s="144"/>
      <c r="D112" s="144"/>
      <c r="E112" s="144"/>
      <c r="F112" s="144"/>
      <c r="G112" s="144"/>
      <c r="H112" s="144"/>
      <c r="I112" s="144"/>
      <c r="J112" s="3"/>
      <c r="K112" s="3"/>
      <c r="L112" s="3"/>
      <c r="M112" s="3"/>
      <c r="N112" s="3"/>
      <c r="O112" s="3"/>
      <c r="P112" s="3"/>
      <c r="Q112" s="3"/>
      <c r="R112" s="3"/>
      <c r="S112" s="3"/>
      <c r="T112" s="3"/>
      <c r="U112" s="3"/>
      <c r="V112" s="3"/>
      <c r="W112" s="3"/>
      <c r="X112" s="3"/>
      <c r="Y112" s="3"/>
      <c r="Z112" s="3"/>
      <c r="AA112" s="3"/>
    </row>
    <row r="113" spans="1:27" ht="14.25" x14ac:dyDescent="0.2">
      <c r="A113" s="77"/>
      <c r="B113" s="144"/>
      <c r="C113" s="144"/>
      <c r="D113" s="144"/>
      <c r="E113" s="144"/>
      <c r="F113" s="144"/>
      <c r="G113" s="144"/>
      <c r="H113" s="144"/>
      <c r="I113" s="144"/>
      <c r="J113" s="3"/>
      <c r="K113" s="3"/>
      <c r="L113" s="3"/>
      <c r="M113" s="3"/>
      <c r="N113" s="3"/>
      <c r="O113" s="3"/>
      <c r="P113" s="3"/>
      <c r="Q113" s="3"/>
      <c r="R113" s="3"/>
      <c r="S113" s="3"/>
      <c r="T113" s="3"/>
      <c r="U113" s="3"/>
      <c r="V113" s="3"/>
      <c r="W113" s="3"/>
      <c r="X113" s="3"/>
      <c r="Y113" s="3"/>
      <c r="Z113" s="3"/>
      <c r="AA113" s="3"/>
    </row>
    <row r="114" spans="1:27" ht="14.25" x14ac:dyDescent="0.2">
      <c r="A114" s="77"/>
      <c r="B114" s="144"/>
      <c r="C114" s="144"/>
      <c r="D114" s="144"/>
      <c r="E114" s="144"/>
      <c r="F114" s="144"/>
      <c r="G114" s="144"/>
      <c r="H114" s="144"/>
      <c r="I114" s="144"/>
      <c r="J114" s="3"/>
      <c r="K114" s="3"/>
      <c r="L114" s="3"/>
      <c r="M114" s="3"/>
      <c r="N114" s="3"/>
      <c r="O114" s="3"/>
      <c r="P114" s="3"/>
      <c r="Q114" s="3"/>
      <c r="R114" s="3"/>
      <c r="S114" s="3"/>
      <c r="T114" s="3"/>
      <c r="U114" s="3"/>
      <c r="V114" s="3"/>
      <c r="W114" s="3"/>
      <c r="X114" s="3"/>
      <c r="Y114" s="3"/>
      <c r="Z114" s="3"/>
      <c r="AA114" s="3"/>
    </row>
    <row r="115" spans="1:27" ht="14.25" x14ac:dyDescent="0.2">
      <c r="A115" s="77"/>
      <c r="B115" s="144"/>
      <c r="C115" s="144"/>
      <c r="D115" s="144"/>
      <c r="E115" s="144"/>
      <c r="F115" s="144"/>
      <c r="G115" s="144"/>
      <c r="H115" s="144"/>
      <c r="I115" s="144"/>
      <c r="J115" s="3"/>
      <c r="K115" s="3"/>
      <c r="L115" s="3"/>
      <c r="M115" s="3"/>
      <c r="N115" s="3"/>
      <c r="O115" s="3"/>
      <c r="P115" s="3"/>
      <c r="Q115" s="3"/>
      <c r="R115" s="3"/>
      <c r="S115" s="3"/>
      <c r="T115" s="3"/>
      <c r="U115" s="3"/>
      <c r="V115" s="3"/>
      <c r="W115" s="3"/>
      <c r="X115" s="3"/>
      <c r="Y115" s="3"/>
      <c r="Z115" s="3"/>
      <c r="AA115" s="3"/>
    </row>
    <row r="116" spans="1:27" ht="14.25" x14ac:dyDescent="0.2">
      <c r="A116" s="77"/>
      <c r="B116" s="144"/>
      <c r="C116" s="144"/>
      <c r="D116" s="144"/>
      <c r="E116" s="144"/>
      <c r="F116" s="144"/>
      <c r="G116" s="144"/>
      <c r="H116" s="144"/>
      <c r="I116" s="144"/>
      <c r="J116" s="3"/>
      <c r="K116" s="3"/>
      <c r="L116" s="3"/>
      <c r="M116" s="3"/>
      <c r="N116" s="3"/>
      <c r="O116" s="3"/>
      <c r="P116" s="3"/>
      <c r="Q116" s="3"/>
      <c r="R116" s="3"/>
      <c r="S116" s="3"/>
      <c r="T116" s="3"/>
      <c r="U116" s="3"/>
      <c r="V116" s="3"/>
      <c r="W116" s="3"/>
      <c r="X116" s="3"/>
      <c r="Y116" s="3"/>
      <c r="Z116" s="3"/>
      <c r="AA116" s="3"/>
    </row>
    <row r="117" spans="1:27" ht="14.25" x14ac:dyDescent="0.2">
      <c r="A117" s="77"/>
      <c r="B117" s="144"/>
      <c r="C117" s="144"/>
      <c r="D117" s="144"/>
      <c r="E117" s="144"/>
      <c r="F117" s="144"/>
      <c r="G117" s="144"/>
      <c r="H117" s="144"/>
      <c r="I117" s="144"/>
      <c r="J117" s="3"/>
      <c r="K117" s="3"/>
      <c r="L117" s="3"/>
      <c r="M117" s="3"/>
      <c r="N117" s="3"/>
      <c r="O117" s="3"/>
      <c r="P117" s="3"/>
      <c r="Q117" s="3"/>
      <c r="R117" s="3"/>
      <c r="S117" s="3"/>
      <c r="T117" s="3"/>
      <c r="U117" s="3"/>
      <c r="V117" s="3"/>
      <c r="W117" s="3"/>
      <c r="X117" s="3"/>
      <c r="Y117" s="3"/>
      <c r="Z117" s="3"/>
      <c r="AA117" s="3"/>
    </row>
    <row r="118" spans="1:27" ht="14.25" x14ac:dyDescent="0.2">
      <c r="A118" s="77"/>
      <c r="B118" s="144"/>
      <c r="C118" s="144"/>
      <c r="D118" s="144"/>
      <c r="E118" s="144"/>
      <c r="F118" s="144"/>
      <c r="G118" s="144"/>
      <c r="H118" s="144"/>
      <c r="I118" s="144"/>
      <c r="J118" s="3"/>
      <c r="K118" s="3"/>
      <c r="L118" s="3"/>
      <c r="M118" s="3"/>
      <c r="N118" s="3"/>
      <c r="O118" s="3"/>
      <c r="P118" s="3"/>
      <c r="Q118" s="3"/>
      <c r="R118" s="3"/>
      <c r="S118" s="3"/>
      <c r="T118" s="3"/>
      <c r="U118" s="3"/>
      <c r="V118" s="3"/>
      <c r="W118" s="3"/>
      <c r="X118" s="3"/>
      <c r="Y118" s="3"/>
      <c r="Z118" s="3"/>
      <c r="AA118" s="3"/>
    </row>
    <row r="119" spans="1:27" ht="14.25" x14ac:dyDescent="0.2">
      <c r="A119" s="77"/>
      <c r="B119" s="144"/>
      <c r="C119" s="144"/>
      <c r="D119" s="144"/>
      <c r="E119" s="144"/>
      <c r="F119" s="144"/>
      <c r="G119" s="144"/>
      <c r="H119" s="144"/>
      <c r="I119" s="144"/>
      <c r="J119" s="3"/>
      <c r="K119" s="3"/>
      <c r="L119" s="3"/>
      <c r="M119" s="3"/>
      <c r="N119" s="3"/>
      <c r="O119" s="3"/>
      <c r="P119" s="3"/>
      <c r="Q119" s="3"/>
      <c r="R119" s="3"/>
      <c r="S119" s="3"/>
      <c r="T119" s="3"/>
      <c r="U119" s="3"/>
      <c r="V119" s="3"/>
      <c r="W119" s="3"/>
      <c r="X119" s="3"/>
      <c r="Y119" s="3"/>
      <c r="Z119" s="3"/>
      <c r="AA119" s="3"/>
    </row>
    <row r="120" spans="1:27" ht="14.25" x14ac:dyDescent="0.2">
      <c r="A120" s="77"/>
      <c r="B120" s="144"/>
      <c r="C120" s="144"/>
      <c r="D120" s="144"/>
      <c r="E120" s="144"/>
      <c r="F120" s="144"/>
      <c r="G120" s="144"/>
      <c r="H120" s="144"/>
      <c r="I120" s="144"/>
      <c r="J120" s="3"/>
      <c r="K120" s="3"/>
      <c r="L120" s="3"/>
      <c r="M120" s="3"/>
      <c r="N120" s="3"/>
      <c r="O120" s="3"/>
      <c r="P120" s="3"/>
      <c r="Q120" s="3"/>
      <c r="R120" s="3"/>
      <c r="S120" s="3"/>
      <c r="T120" s="3"/>
      <c r="U120" s="3"/>
      <c r="V120" s="3"/>
      <c r="W120" s="3"/>
      <c r="X120" s="3"/>
      <c r="Y120" s="3"/>
      <c r="Z120" s="3"/>
      <c r="AA120" s="3"/>
    </row>
    <row r="121" spans="1:27" ht="14.25" x14ac:dyDescent="0.2">
      <c r="A121" s="77"/>
      <c r="B121" s="144"/>
      <c r="C121" s="144"/>
      <c r="D121" s="144"/>
      <c r="E121" s="144"/>
      <c r="F121" s="144"/>
      <c r="G121" s="144"/>
      <c r="H121" s="144"/>
      <c r="I121" s="144"/>
      <c r="J121" s="3"/>
      <c r="K121" s="3"/>
      <c r="L121" s="3"/>
      <c r="M121" s="3"/>
      <c r="N121" s="3"/>
      <c r="O121" s="3"/>
      <c r="P121" s="3"/>
      <c r="Q121" s="3"/>
      <c r="R121" s="3"/>
      <c r="S121" s="3"/>
      <c r="T121" s="3"/>
      <c r="U121" s="3"/>
      <c r="V121" s="3"/>
      <c r="W121" s="3"/>
      <c r="X121" s="3"/>
      <c r="Y121" s="3"/>
      <c r="Z121" s="3"/>
      <c r="AA121" s="3"/>
    </row>
    <row r="122" spans="1:27" ht="14.25" x14ac:dyDescent="0.2">
      <c r="A122" s="77"/>
      <c r="B122" s="144"/>
      <c r="C122" s="144"/>
      <c r="D122" s="144"/>
      <c r="E122" s="144"/>
      <c r="F122" s="144"/>
      <c r="G122" s="144"/>
      <c r="H122" s="144"/>
      <c r="I122" s="144"/>
      <c r="J122" s="3"/>
      <c r="K122" s="3"/>
      <c r="L122" s="3"/>
      <c r="M122" s="3"/>
      <c r="N122" s="3"/>
      <c r="O122" s="3"/>
      <c r="P122" s="3"/>
      <c r="Q122" s="3"/>
      <c r="R122" s="3"/>
      <c r="S122" s="3"/>
      <c r="T122" s="3"/>
      <c r="U122" s="3"/>
      <c r="V122" s="3"/>
      <c r="W122" s="3"/>
      <c r="X122" s="3"/>
      <c r="Y122" s="3"/>
      <c r="Z122" s="3"/>
      <c r="AA122" s="3"/>
    </row>
    <row r="123" spans="1:27" ht="14.25" x14ac:dyDescent="0.2">
      <c r="A123" s="77"/>
      <c r="B123" s="144"/>
      <c r="C123" s="144"/>
      <c r="D123" s="144"/>
      <c r="E123" s="144"/>
      <c r="F123" s="144"/>
      <c r="G123" s="144"/>
      <c r="H123" s="144"/>
      <c r="I123" s="144"/>
      <c r="J123" s="3"/>
      <c r="K123" s="3"/>
      <c r="L123" s="3"/>
      <c r="M123" s="3"/>
      <c r="N123" s="3"/>
      <c r="O123" s="3"/>
      <c r="P123" s="3"/>
      <c r="Q123" s="3"/>
      <c r="R123" s="3"/>
      <c r="S123" s="3"/>
      <c r="T123" s="3"/>
      <c r="U123" s="3"/>
      <c r="V123" s="3"/>
      <c r="W123" s="3"/>
      <c r="X123" s="3"/>
      <c r="Y123" s="3"/>
      <c r="Z123" s="3"/>
      <c r="AA123" s="3"/>
    </row>
    <row r="124" spans="1:27" ht="14.25" x14ac:dyDescent="0.2">
      <c r="A124" s="77"/>
      <c r="B124" s="144"/>
      <c r="C124" s="144"/>
      <c r="D124" s="144"/>
      <c r="E124" s="144"/>
      <c r="F124" s="144"/>
      <c r="G124" s="144"/>
      <c r="H124" s="144"/>
      <c r="I124" s="144"/>
      <c r="J124" s="3"/>
      <c r="K124" s="3"/>
      <c r="L124" s="3"/>
      <c r="M124" s="3"/>
      <c r="N124" s="3"/>
      <c r="O124" s="3"/>
      <c r="P124" s="3"/>
      <c r="Q124" s="3"/>
      <c r="R124" s="3"/>
      <c r="S124" s="3"/>
      <c r="T124" s="3"/>
      <c r="U124" s="3"/>
      <c r="V124" s="3"/>
      <c r="W124" s="3"/>
      <c r="X124" s="3"/>
      <c r="Y124" s="3"/>
      <c r="Z124" s="3"/>
      <c r="AA124" s="3"/>
    </row>
    <row r="125" spans="1:27" ht="14.25" x14ac:dyDescent="0.2">
      <c r="A125" s="77"/>
      <c r="B125" s="144"/>
      <c r="C125" s="144"/>
      <c r="D125" s="144"/>
      <c r="E125" s="144"/>
      <c r="F125" s="144"/>
      <c r="G125" s="144"/>
      <c r="H125" s="144"/>
      <c r="I125" s="144"/>
      <c r="J125" s="3"/>
      <c r="K125" s="3"/>
      <c r="L125" s="3"/>
      <c r="M125" s="3"/>
      <c r="N125" s="3"/>
      <c r="O125" s="3"/>
      <c r="P125" s="3"/>
      <c r="Q125" s="3"/>
      <c r="R125" s="3"/>
      <c r="S125" s="3"/>
      <c r="T125" s="3"/>
      <c r="U125" s="3"/>
      <c r="V125" s="3"/>
      <c r="W125" s="3"/>
      <c r="X125" s="3"/>
      <c r="Y125" s="3"/>
      <c r="Z125" s="3"/>
      <c r="AA125" s="3"/>
    </row>
    <row r="126" spans="1:27" ht="14.25" x14ac:dyDescent="0.2">
      <c r="A126" s="77"/>
      <c r="B126" s="144"/>
      <c r="C126" s="144"/>
      <c r="D126" s="144"/>
      <c r="E126" s="144"/>
      <c r="F126" s="144"/>
      <c r="G126" s="144"/>
      <c r="H126" s="144"/>
      <c r="I126" s="144"/>
      <c r="J126" s="3"/>
      <c r="K126" s="3"/>
      <c r="L126" s="3"/>
      <c r="M126" s="3"/>
      <c r="N126" s="3"/>
      <c r="O126" s="3"/>
      <c r="P126" s="3"/>
      <c r="Q126" s="3"/>
      <c r="R126" s="3"/>
      <c r="S126" s="3"/>
      <c r="T126" s="3"/>
      <c r="U126" s="3"/>
      <c r="V126" s="3"/>
      <c r="W126" s="3"/>
      <c r="X126" s="3"/>
      <c r="Y126" s="3"/>
      <c r="Z126" s="3"/>
      <c r="AA126" s="3"/>
    </row>
    <row r="127" spans="1:27" ht="14.25" x14ac:dyDescent="0.2">
      <c r="A127" s="77"/>
      <c r="B127" s="144"/>
      <c r="C127" s="144"/>
      <c r="D127" s="144"/>
      <c r="E127" s="144"/>
      <c r="F127" s="144"/>
      <c r="G127" s="144"/>
      <c r="H127" s="144"/>
      <c r="I127" s="144"/>
      <c r="J127" s="3"/>
      <c r="K127" s="3"/>
      <c r="L127" s="3"/>
      <c r="M127" s="3"/>
      <c r="N127" s="3"/>
      <c r="O127" s="3"/>
      <c r="P127" s="3"/>
      <c r="Q127" s="3"/>
      <c r="R127" s="3"/>
      <c r="S127" s="3"/>
      <c r="T127" s="3"/>
      <c r="U127" s="3"/>
      <c r="V127" s="3"/>
      <c r="W127" s="3"/>
      <c r="X127" s="3"/>
      <c r="Y127" s="3"/>
      <c r="Z127" s="3"/>
      <c r="AA127" s="3"/>
    </row>
    <row r="128" spans="1:27" ht="14.25" x14ac:dyDescent="0.2">
      <c r="A128" s="77"/>
      <c r="B128" s="144"/>
      <c r="C128" s="144"/>
      <c r="D128" s="144"/>
      <c r="E128" s="144"/>
      <c r="F128" s="144"/>
      <c r="G128" s="144"/>
      <c r="H128" s="144"/>
      <c r="I128" s="144"/>
      <c r="J128" s="3"/>
      <c r="K128" s="3"/>
      <c r="L128" s="3"/>
      <c r="M128" s="3"/>
      <c r="N128" s="3"/>
      <c r="O128" s="3"/>
      <c r="P128" s="3"/>
      <c r="Q128" s="3"/>
      <c r="R128" s="3"/>
      <c r="S128" s="3"/>
      <c r="T128" s="3"/>
      <c r="U128" s="3"/>
      <c r="V128" s="3"/>
      <c r="W128" s="3"/>
      <c r="X128" s="3"/>
      <c r="Y128" s="3"/>
      <c r="Z128" s="3"/>
      <c r="AA128" s="3"/>
    </row>
    <row r="129" spans="1:27" ht="14.25" x14ac:dyDescent="0.2">
      <c r="A129" s="77"/>
      <c r="B129" s="144"/>
      <c r="C129" s="144"/>
      <c r="D129" s="144"/>
      <c r="E129" s="144"/>
      <c r="F129" s="144"/>
      <c r="G129" s="144"/>
      <c r="H129" s="144"/>
      <c r="I129" s="144"/>
      <c r="J129" s="3"/>
      <c r="K129" s="3"/>
      <c r="L129" s="3"/>
      <c r="M129" s="3"/>
      <c r="N129" s="3"/>
      <c r="O129" s="3"/>
      <c r="P129" s="3"/>
      <c r="Q129" s="3"/>
      <c r="R129" s="3"/>
      <c r="S129" s="3"/>
      <c r="T129" s="3"/>
      <c r="U129" s="3"/>
      <c r="V129" s="3"/>
      <c r="W129" s="3"/>
      <c r="X129" s="3"/>
      <c r="Y129" s="3"/>
      <c r="Z129" s="3"/>
      <c r="AA129" s="3"/>
    </row>
    <row r="130" spans="1:27" ht="14.25" x14ac:dyDescent="0.2">
      <c r="A130" s="77"/>
      <c r="B130" s="144"/>
      <c r="C130" s="144"/>
      <c r="D130" s="144"/>
      <c r="E130" s="144"/>
      <c r="F130" s="144"/>
      <c r="G130" s="144"/>
      <c r="H130" s="144"/>
      <c r="I130" s="144"/>
      <c r="J130" s="3"/>
      <c r="K130" s="3"/>
      <c r="L130" s="3"/>
      <c r="M130" s="3"/>
      <c r="N130" s="3"/>
      <c r="O130" s="3"/>
      <c r="P130" s="3"/>
      <c r="Q130" s="3"/>
      <c r="R130" s="3"/>
      <c r="S130" s="3"/>
      <c r="T130" s="3"/>
      <c r="U130" s="3"/>
      <c r="V130" s="3"/>
      <c r="W130" s="3"/>
      <c r="X130" s="3"/>
      <c r="Y130" s="3"/>
      <c r="Z130" s="3"/>
      <c r="AA130" s="3"/>
    </row>
    <row r="131" spans="1:27" ht="14.25" x14ac:dyDescent="0.2">
      <c r="A131" s="77"/>
      <c r="B131" s="144"/>
      <c r="C131" s="144"/>
      <c r="D131" s="144"/>
      <c r="E131" s="144"/>
      <c r="F131" s="144"/>
      <c r="G131" s="144"/>
      <c r="H131" s="144"/>
      <c r="I131" s="144"/>
      <c r="J131" s="3"/>
      <c r="K131" s="3"/>
      <c r="L131" s="3"/>
      <c r="M131" s="3"/>
      <c r="N131" s="3"/>
      <c r="O131" s="3"/>
      <c r="P131" s="3"/>
      <c r="Q131" s="3"/>
      <c r="R131" s="3"/>
      <c r="S131" s="3"/>
      <c r="T131" s="3"/>
      <c r="U131" s="3"/>
      <c r="V131" s="3"/>
      <c r="W131" s="3"/>
      <c r="X131" s="3"/>
      <c r="Y131" s="3"/>
      <c r="Z131" s="3"/>
      <c r="AA131" s="3"/>
    </row>
    <row r="132" spans="1:27" ht="14.25" x14ac:dyDescent="0.2">
      <c r="A132" s="77"/>
      <c r="B132" s="144"/>
      <c r="C132" s="144"/>
      <c r="D132" s="144"/>
      <c r="E132" s="144"/>
      <c r="F132" s="144"/>
      <c r="G132" s="144"/>
      <c r="H132" s="144"/>
      <c r="I132" s="144"/>
      <c r="J132" s="3"/>
      <c r="K132" s="3"/>
      <c r="L132" s="3"/>
      <c r="M132" s="3"/>
      <c r="N132" s="3"/>
      <c r="O132" s="3"/>
      <c r="P132" s="3"/>
      <c r="Q132" s="3"/>
      <c r="R132" s="3"/>
      <c r="S132" s="3"/>
      <c r="T132" s="3"/>
      <c r="U132" s="3"/>
      <c r="V132" s="3"/>
      <c r="W132" s="3"/>
      <c r="X132" s="3"/>
      <c r="Y132" s="3"/>
      <c r="Z132" s="3"/>
      <c r="AA132" s="3"/>
    </row>
    <row r="133" spans="1:27" ht="14.25" x14ac:dyDescent="0.2">
      <c r="A133" s="77"/>
      <c r="B133" s="144"/>
      <c r="C133" s="144"/>
      <c r="D133" s="144"/>
      <c r="E133" s="144"/>
      <c r="F133" s="144"/>
      <c r="G133" s="144"/>
      <c r="H133" s="144"/>
      <c r="I133" s="144"/>
      <c r="J133" s="3"/>
      <c r="K133" s="3"/>
      <c r="L133" s="3"/>
      <c r="M133" s="3"/>
      <c r="N133" s="3"/>
      <c r="O133" s="3"/>
      <c r="P133" s="3"/>
      <c r="Q133" s="3"/>
      <c r="R133" s="3"/>
      <c r="S133" s="3"/>
      <c r="T133" s="3"/>
      <c r="U133" s="3"/>
      <c r="V133" s="3"/>
      <c r="W133" s="3"/>
      <c r="X133" s="3"/>
      <c r="Y133" s="3"/>
      <c r="Z133" s="3"/>
      <c r="AA133" s="3"/>
    </row>
    <row r="134" spans="1:27" ht="14.25" x14ac:dyDescent="0.2">
      <c r="A134" s="77"/>
      <c r="B134" s="144"/>
      <c r="C134" s="144"/>
      <c r="D134" s="144"/>
      <c r="E134" s="144"/>
      <c r="F134" s="144"/>
      <c r="G134" s="144"/>
      <c r="H134" s="144"/>
      <c r="I134" s="144"/>
      <c r="J134" s="3"/>
      <c r="K134" s="3"/>
      <c r="L134" s="3"/>
      <c r="M134" s="3"/>
      <c r="N134" s="3"/>
      <c r="O134" s="3"/>
      <c r="P134" s="3"/>
      <c r="Q134" s="3"/>
      <c r="R134" s="3"/>
      <c r="S134" s="3"/>
      <c r="T134" s="3"/>
      <c r="U134" s="3"/>
      <c r="V134" s="3"/>
      <c r="W134" s="3"/>
      <c r="X134" s="3"/>
      <c r="Y134" s="3"/>
      <c r="Z134" s="3"/>
      <c r="AA134" s="3"/>
    </row>
    <row r="135" spans="1:27" ht="14.25" x14ac:dyDescent="0.2">
      <c r="A135" s="77"/>
      <c r="B135" s="144"/>
      <c r="C135" s="144"/>
      <c r="D135" s="144"/>
      <c r="E135" s="144"/>
      <c r="F135" s="144"/>
      <c r="G135" s="144"/>
      <c r="H135" s="144"/>
      <c r="I135" s="144"/>
      <c r="J135" s="3"/>
      <c r="K135" s="3"/>
      <c r="L135" s="3"/>
      <c r="M135" s="3"/>
      <c r="N135" s="3"/>
      <c r="O135" s="3"/>
      <c r="P135" s="3"/>
      <c r="Q135" s="3"/>
      <c r="R135" s="3"/>
      <c r="S135" s="3"/>
      <c r="T135" s="3"/>
      <c r="U135" s="3"/>
      <c r="V135" s="3"/>
      <c r="W135" s="3"/>
      <c r="X135" s="3"/>
      <c r="Y135" s="3"/>
      <c r="Z135" s="3"/>
      <c r="AA135" s="3"/>
    </row>
    <row r="136" spans="1:27" ht="14.25" x14ac:dyDescent="0.2">
      <c r="A136" s="77"/>
      <c r="B136" s="144"/>
      <c r="C136" s="144"/>
      <c r="D136" s="144"/>
      <c r="E136" s="144"/>
      <c r="F136" s="144"/>
      <c r="G136" s="144"/>
      <c r="H136" s="144"/>
      <c r="I136" s="144"/>
      <c r="J136" s="3"/>
      <c r="K136" s="3"/>
      <c r="L136" s="3"/>
      <c r="M136" s="3"/>
      <c r="N136" s="3"/>
      <c r="O136" s="3"/>
      <c r="P136" s="3"/>
      <c r="Q136" s="3"/>
      <c r="R136" s="3"/>
      <c r="S136" s="3"/>
      <c r="T136" s="3"/>
      <c r="U136" s="3"/>
      <c r="V136" s="3"/>
      <c r="W136" s="3"/>
      <c r="X136" s="3"/>
      <c r="Y136" s="3"/>
      <c r="Z136" s="3"/>
      <c r="AA136" s="3"/>
    </row>
    <row r="137" spans="1:27" ht="14.25" x14ac:dyDescent="0.2">
      <c r="A137" s="77"/>
      <c r="B137" s="144"/>
      <c r="C137" s="144"/>
      <c r="D137" s="144"/>
      <c r="E137" s="144"/>
      <c r="F137" s="144"/>
      <c r="G137" s="144"/>
      <c r="H137" s="144"/>
      <c r="I137" s="144"/>
      <c r="J137" s="3"/>
      <c r="K137" s="3"/>
      <c r="L137" s="3"/>
      <c r="M137" s="3"/>
      <c r="N137" s="3"/>
      <c r="O137" s="3"/>
      <c r="P137" s="3"/>
      <c r="Q137" s="3"/>
      <c r="R137" s="3"/>
      <c r="S137" s="3"/>
      <c r="T137" s="3"/>
      <c r="U137" s="3"/>
      <c r="V137" s="3"/>
      <c r="W137" s="3"/>
      <c r="X137" s="3"/>
      <c r="Y137" s="3"/>
      <c r="Z137" s="3"/>
      <c r="AA137" s="3"/>
    </row>
    <row r="138" spans="1:27" ht="14.25" x14ac:dyDescent="0.2">
      <c r="A138" s="77"/>
      <c r="B138" s="144"/>
      <c r="C138" s="144"/>
      <c r="D138" s="144"/>
      <c r="E138" s="144"/>
      <c r="F138" s="144"/>
      <c r="G138" s="144"/>
      <c r="H138" s="144"/>
      <c r="I138" s="144"/>
      <c r="J138" s="3"/>
      <c r="K138" s="3"/>
      <c r="L138" s="3"/>
      <c r="M138" s="3"/>
      <c r="N138" s="3"/>
      <c r="O138" s="3"/>
      <c r="P138" s="3"/>
      <c r="Q138" s="3"/>
      <c r="R138" s="3"/>
      <c r="S138" s="3"/>
      <c r="T138" s="3"/>
      <c r="U138" s="3"/>
      <c r="V138" s="3"/>
      <c r="W138" s="3"/>
      <c r="X138" s="3"/>
      <c r="Y138" s="3"/>
      <c r="Z138" s="3"/>
      <c r="AA138" s="3"/>
    </row>
    <row r="139" spans="1:27" ht="14.25" x14ac:dyDescent="0.2">
      <c r="A139" s="77"/>
      <c r="B139" s="144"/>
      <c r="C139" s="144"/>
      <c r="D139" s="144"/>
      <c r="E139" s="144"/>
      <c r="F139" s="144"/>
      <c r="G139" s="144"/>
      <c r="H139" s="144"/>
      <c r="I139" s="144"/>
      <c r="J139" s="3"/>
      <c r="K139" s="3"/>
      <c r="L139" s="3"/>
      <c r="M139" s="3"/>
      <c r="N139" s="3"/>
      <c r="O139" s="3"/>
      <c r="P139" s="3"/>
      <c r="Q139" s="3"/>
      <c r="R139" s="3"/>
      <c r="S139" s="3"/>
      <c r="T139" s="3"/>
      <c r="U139" s="3"/>
      <c r="V139" s="3"/>
      <c r="W139" s="3"/>
      <c r="X139" s="3"/>
      <c r="Y139" s="3"/>
      <c r="Z139" s="3"/>
      <c r="AA139" s="3"/>
    </row>
    <row r="140" spans="1:27" ht="14.25" x14ac:dyDescent="0.2">
      <c r="A140" s="77"/>
      <c r="B140" s="144"/>
      <c r="C140" s="144"/>
      <c r="D140" s="144"/>
      <c r="E140" s="144"/>
      <c r="F140" s="144"/>
      <c r="G140" s="144"/>
      <c r="H140" s="144"/>
      <c r="I140" s="144"/>
      <c r="J140" s="3"/>
      <c r="K140" s="3"/>
      <c r="L140" s="3"/>
      <c r="M140" s="3"/>
      <c r="N140" s="3"/>
      <c r="O140" s="3"/>
      <c r="P140" s="3"/>
      <c r="Q140" s="3"/>
      <c r="R140" s="3"/>
      <c r="S140" s="3"/>
      <c r="T140" s="3"/>
      <c r="U140" s="3"/>
      <c r="V140" s="3"/>
      <c r="W140" s="3"/>
      <c r="X140" s="3"/>
      <c r="Y140" s="3"/>
      <c r="Z140" s="3"/>
      <c r="AA140" s="3"/>
    </row>
    <row r="141" spans="1:27" ht="14.25" x14ac:dyDescent="0.2">
      <c r="A141" s="77"/>
      <c r="B141" s="144"/>
      <c r="C141" s="144"/>
      <c r="D141" s="144"/>
      <c r="E141" s="144"/>
      <c r="F141" s="144"/>
      <c r="G141" s="144"/>
      <c r="H141" s="144"/>
      <c r="I141" s="144"/>
      <c r="J141" s="3"/>
      <c r="K141" s="3"/>
      <c r="L141" s="3"/>
      <c r="M141" s="3"/>
      <c r="N141" s="3"/>
      <c r="O141" s="3"/>
      <c r="P141" s="3"/>
      <c r="Q141" s="3"/>
      <c r="R141" s="3"/>
      <c r="S141" s="3"/>
      <c r="T141" s="3"/>
      <c r="U141" s="3"/>
      <c r="V141" s="3"/>
      <c r="W141" s="3"/>
      <c r="X141" s="3"/>
      <c r="Y141" s="3"/>
      <c r="Z141" s="3"/>
      <c r="AA141" s="3"/>
    </row>
    <row r="142" spans="1:27" ht="14.25" x14ac:dyDescent="0.2">
      <c r="A142" s="77"/>
      <c r="B142" s="144"/>
      <c r="C142" s="144"/>
      <c r="D142" s="144"/>
      <c r="E142" s="144"/>
      <c r="F142" s="144"/>
      <c r="G142" s="144"/>
      <c r="H142" s="144"/>
      <c r="I142" s="144"/>
      <c r="J142" s="3"/>
      <c r="K142" s="3"/>
      <c r="L142" s="3"/>
      <c r="M142" s="3"/>
      <c r="N142" s="3"/>
      <c r="O142" s="3"/>
      <c r="P142" s="3"/>
      <c r="Q142" s="3"/>
      <c r="R142" s="3"/>
      <c r="S142" s="3"/>
      <c r="T142" s="3"/>
      <c r="U142" s="3"/>
      <c r="V142" s="3"/>
      <c r="W142" s="3"/>
      <c r="X142" s="3"/>
      <c r="Y142" s="3"/>
      <c r="Z142" s="3"/>
      <c r="AA142" s="3"/>
    </row>
    <row r="143" spans="1:27" ht="14.25" x14ac:dyDescent="0.2">
      <c r="A143" s="77"/>
      <c r="B143" s="144"/>
      <c r="C143" s="144"/>
      <c r="D143" s="144"/>
      <c r="E143" s="144"/>
      <c r="F143" s="144"/>
      <c r="G143" s="144"/>
      <c r="H143" s="144"/>
      <c r="I143" s="144"/>
      <c r="J143" s="3"/>
      <c r="K143" s="3"/>
      <c r="L143" s="3"/>
      <c r="M143" s="3"/>
      <c r="N143" s="3"/>
      <c r="O143" s="3"/>
      <c r="P143" s="3"/>
      <c r="Q143" s="3"/>
      <c r="R143" s="3"/>
      <c r="S143" s="3"/>
      <c r="T143" s="3"/>
      <c r="U143" s="3"/>
      <c r="V143" s="3"/>
      <c r="W143" s="3"/>
      <c r="X143" s="3"/>
      <c r="Y143" s="3"/>
      <c r="Z143" s="3"/>
      <c r="AA143" s="3"/>
    </row>
    <row r="144" spans="1:27" ht="14.25" x14ac:dyDescent="0.2">
      <c r="A144" s="77"/>
      <c r="B144" s="144"/>
      <c r="C144" s="144"/>
      <c r="D144" s="144"/>
      <c r="E144" s="144"/>
      <c r="F144" s="144"/>
      <c r="G144" s="144"/>
      <c r="H144" s="144"/>
      <c r="I144" s="144"/>
      <c r="J144" s="3"/>
      <c r="K144" s="3"/>
      <c r="L144" s="3"/>
      <c r="M144" s="3"/>
      <c r="N144" s="3"/>
      <c r="O144" s="3"/>
      <c r="P144" s="3"/>
      <c r="Q144" s="3"/>
      <c r="R144" s="3"/>
      <c r="S144" s="3"/>
      <c r="T144" s="3"/>
      <c r="U144" s="3"/>
      <c r="V144" s="3"/>
      <c r="W144" s="3"/>
      <c r="X144" s="3"/>
      <c r="Y144" s="3"/>
      <c r="Z144" s="3"/>
      <c r="AA144" s="3"/>
    </row>
    <row r="145" spans="1:27" ht="14.25" x14ac:dyDescent="0.2">
      <c r="A145" s="77"/>
      <c r="B145" s="144"/>
      <c r="C145" s="144"/>
      <c r="D145" s="144"/>
      <c r="E145" s="144"/>
      <c r="F145" s="144"/>
      <c r="G145" s="144"/>
      <c r="H145" s="144"/>
      <c r="I145" s="144"/>
      <c r="J145" s="3"/>
      <c r="K145" s="3"/>
      <c r="L145" s="3"/>
      <c r="M145" s="3"/>
      <c r="N145" s="3"/>
      <c r="O145" s="3"/>
      <c r="P145" s="3"/>
      <c r="Q145" s="3"/>
      <c r="R145" s="3"/>
      <c r="S145" s="3"/>
      <c r="T145" s="3"/>
      <c r="U145" s="3"/>
      <c r="V145" s="3"/>
      <c r="W145" s="3"/>
      <c r="X145" s="3"/>
      <c r="Y145" s="3"/>
      <c r="Z145" s="3"/>
      <c r="AA145" s="3"/>
    </row>
    <row r="146" spans="1:27" ht="14.25" x14ac:dyDescent="0.2">
      <c r="A146" s="77"/>
      <c r="B146" s="144"/>
      <c r="C146" s="144"/>
      <c r="D146" s="144"/>
      <c r="E146" s="144"/>
      <c r="F146" s="144"/>
      <c r="G146" s="144"/>
      <c r="H146" s="144"/>
      <c r="I146" s="144"/>
      <c r="J146" s="3"/>
      <c r="K146" s="3"/>
      <c r="L146" s="3"/>
      <c r="M146" s="3"/>
      <c r="N146" s="3"/>
      <c r="O146" s="3"/>
      <c r="P146" s="3"/>
      <c r="Q146" s="3"/>
      <c r="R146" s="3"/>
      <c r="S146" s="3"/>
      <c r="T146" s="3"/>
      <c r="U146" s="3"/>
      <c r="V146" s="3"/>
      <c r="W146" s="3"/>
      <c r="X146" s="3"/>
      <c r="Y146" s="3"/>
      <c r="Z146" s="3"/>
      <c r="AA146" s="3"/>
    </row>
    <row r="147" spans="1:27" ht="14.25" x14ac:dyDescent="0.2">
      <c r="A147" s="77"/>
      <c r="B147" s="144"/>
      <c r="C147" s="144"/>
      <c r="D147" s="144"/>
      <c r="E147" s="144"/>
      <c r="F147" s="144"/>
      <c r="G147" s="144"/>
      <c r="H147" s="144"/>
      <c r="I147" s="144"/>
      <c r="J147" s="3"/>
      <c r="K147" s="3"/>
      <c r="L147" s="3"/>
      <c r="M147" s="3"/>
      <c r="N147" s="3"/>
      <c r="O147" s="3"/>
      <c r="P147" s="3"/>
      <c r="Q147" s="3"/>
      <c r="R147" s="3"/>
      <c r="S147" s="3"/>
      <c r="T147" s="3"/>
      <c r="U147" s="3"/>
      <c r="V147" s="3"/>
      <c r="W147" s="3"/>
      <c r="X147" s="3"/>
      <c r="Y147" s="3"/>
      <c r="Z147" s="3"/>
      <c r="AA147" s="3"/>
    </row>
    <row r="148" spans="1:27" ht="14.25" x14ac:dyDescent="0.2">
      <c r="A148" s="77"/>
      <c r="B148" s="144"/>
      <c r="C148" s="144"/>
      <c r="D148" s="144"/>
      <c r="E148" s="144"/>
      <c r="F148" s="144"/>
      <c r="G148" s="144"/>
      <c r="H148" s="144"/>
      <c r="I148" s="144"/>
      <c r="J148" s="3"/>
      <c r="K148" s="3"/>
      <c r="L148" s="3"/>
      <c r="M148" s="3"/>
      <c r="N148" s="3"/>
      <c r="O148" s="3"/>
      <c r="P148" s="3"/>
      <c r="Q148" s="3"/>
      <c r="R148" s="3"/>
      <c r="S148" s="3"/>
      <c r="T148" s="3"/>
      <c r="U148" s="3"/>
      <c r="V148" s="3"/>
      <c r="W148" s="3"/>
      <c r="X148" s="3"/>
      <c r="Y148" s="3"/>
      <c r="Z148" s="3"/>
      <c r="AA148" s="3"/>
    </row>
    <row r="149" spans="1:27" ht="14.25" x14ac:dyDescent="0.2">
      <c r="A149" s="77"/>
      <c r="B149" s="144"/>
      <c r="C149" s="144"/>
      <c r="D149" s="144"/>
      <c r="E149" s="144"/>
      <c r="F149" s="144"/>
      <c r="G149" s="144"/>
      <c r="H149" s="144"/>
      <c r="I149" s="144"/>
      <c r="J149" s="3"/>
      <c r="K149" s="3"/>
      <c r="L149" s="3"/>
      <c r="M149" s="3"/>
      <c r="N149" s="3"/>
      <c r="O149" s="3"/>
      <c r="P149" s="3"/>
      <c r="Q149" s="3"/>
      <c r="R149" s="3"/>
      <c r="S149" s="3"/>
      <c r="T149" s="3"/>
      <c r="U149" s="3"/>
      <c r="V149" s="3"/>
      <c r="W149" s="3"/>
      <c r="X149" s="3"/>
      <c r="Y149" s="3"/>
      <c r="Z149" s="3"/>
      <c r="AA149" s="3"/>
    </row>
    <row r="150" spans="1:27" ht="14.25" x14ac:dyDescent="0.2">
      <c r="A150" s="77"/>
      <c r="B150" s="144"/>
      <c r="C150" s="144"/>
      <c r="D150" s="144"/>
      <c r="E150" s="144"/>
      <c r="F150" s="144"/>
      <c r="G150" s="144"/>
      <c r="H150" s="144"/>
      <c r="I150" s="144"/>
      <c r="J150" s="3"/>
      <c r="K150" s="3"/>
      <c r="L150" s="3"/>
      <c r="M150" s="3"/>
      <c r="N150" s="3"/>
      <c r="O150" s="3"/>
      <c r="P150" s="3"/>
      <c r="Q150" s="3"/>
      <c r="R150" s="3"/>
      <c r="S150" s="3"/>
      <c r="T150" s="3"/>
      <c r="U150" s="3"/>
      <c r="V150" s="3"/>
      <c r="W150" s="3"/>
      <c r="X150" s="3"/>
      <c r="Y150" s="3"/>
      <c r="Z150" s="3"/>
      <c r="AA150" s="3"/>
    </row>
    <row r="151" spans="1:27" ht="14.25" x14ac:dyDescent="0.2">
      <c r="A151" s="77"/>
      <c r="B151" s="144"/>
      <c r="C151" s="144"/>
      <c r="D151" s="144"/>
      <c r="E151" s="144"/>
      <c r="F151" s="144"/>
      <c r="G151" s="144"/>
      <c r="H151" s="144"/>
      <c r="I151" s="144"/>
      <c r="J151" s="3"/>
      <c r="K151" s="3"/>
      <c r="L151" s="3"/>
      <c r="M151" s="3"/>
      <c r="N151" s="3"/>
      <c r="O151" s="3"/>
      <c r="P151" s="3"/>
      <c r="Q151" s="3"/>
      <c r="R151" s="3"/>
      <c r="S151" s="3"/>
      <c r="T151" s="3"/>
      <c r="U151" s="3"/>
      <c r="V151" s="3"/>
      <c r="W151" s="3"/>
      <c r="X151" s="3"/>
      <c r="Y151" s="3"/>
      <c r="Z151" s="3"/>
      <c r="AA151" s="3"/>
    </row>
    <row r="152" spans="1:27" ht="14.25" x14ac:dyDescent="0.2">
      <c r="A152" s="77"/>
      <c r="B152" s="144"/>
      <c r="C152" s="144"/>
      <c r="D152" s="144"/>
      <c r="E152" s="144"/>
      <c r="F152" s="144"/>
      <c r="G152" s="144"/>
      <c r="H152" s="144"/>
      <c r="I152" s="144"/>
      <c r="J152" s="3"/>
      <c r="K152" s="3"/>
      <c r="L152" s="3"/>
      <c r="M152" s="3"/>
      <c r="N152" s="3"/>
      <c r="O152" s="3"/>
      <c r="P152" s="3"/>
      <c r="Q152" s="3"/>
      <c r="R152" s="3"/>
      <c r="S152" s="3"/>
      <c r="T152" s="3"/>
      <c r="U152" s="3"/>
      <c r="V152" s="3"/>
      <c r="W152" s="3"/>
      <c r="X152" s="3"/>
      <c r="Y152" s="3"/>
      <c r="Z152" s="3"/>
      <c r="AA152" s="3"/>
    </row>
    <row r="153" spans="1:27" ht="14.25" x14ac:dyDescent="0.2">
      <c r="A153" s="77"/>
      <c r="B153" s="144"/>
      <c r="C153" s="144"/>
      <c r="D153" s="144"/>
      <c r="E153" s="144"/>
      <c r="F153" s="144"/>
      <c r="G153" s="144"/>
      <c r="H153" s="144"/>
      <c r="I153" s="144"/>
      <c r="J153" s="3"/>
      <c r="K153" s="3"/>
      <c r="L153" s="3"/>
      <c r="M153" s="3"/>
      <c r="N153" s="3"/>
      <c r="O153" s="3"/>
      <c r="P153" s="3"/>
      <c r="Q153" s="3"/>
      <c r="R153" s="3"/>
      <c r="S153" s="3"/>
      <c r="T153" s="3"/>
      <c r="U153" s="3"/>
      <c r="V153" s="3"/>
      <c r="W153" s="3"/>
      <c r="X153" s="3"/>
      <c r="Y153" s="3"/>
      <c r="Z153" s="3"/>
      <c r="AA153" s="3"/>
    </row>
    <row r="154" spans="1:27" ht="14.25" x14ac:dyDescent="0.2">
      <c r="A154" s="77"/>
      <c r="B154" s="144"/>
      <c r="C154" s="144"/>
      <c r="D154" s="144"/>
      <c r="E154" s="144"/>
      <c r="F154" s="144"/>
      <c r="G154" s="144"/>
      <c r="H154" s="144"/>
      <c r="I154" s="144"/>
      <c r="J154" s="3"/>
      <c r="K154" s="3"/>
      <c r="L154" s="3"/>
      <c r="M154" s="3"/>
      <c r="N154" s="3"/>
      <c r="O154" s="3"/>
      <c r="P154" s="3"/>
      <c r="Q154" s="3"/>
      <c r="R154" s="3"/>
      <c r="S154" s="3"/>
      <c r="T154" s="3"/>
      <c r="U154" s="3"/>
      <c r="V154" s="3"/>
      <c r="W154" s="3"/>
      <c r="X154" s="3"/>
      <c r="Y154" s="3"/>
      <c r="Z154" s="3"/>
      <c r="AA154" s="3"/>
    </row>
    <row r="155" spans="1:27" ht="14.25" x14ac:dyDescent="0.2">
      <c r="A155" s="77"/>
      <c r="B155" s="144"/>
      <c r="C155" s="144"/>
      <c r="D155" s="144"/>
      <c r="E155" s="144"/>
      <c r="F155" s="144"/>
      <c r="G155" s="144"/>
      <c r="H155" s="144"/>
      <c r="I155" s="144"/>
      <c r="J155" s="3"/>
      <c r="K155" s="3"/>
      <c r="L155" s="3"/>
      <c r="M155" s="3"/>
      <c r="N155" s="3"/>
      <c r="O155" s="3"/>
      <c r="P155" s="3"/>
      <c r="Q155" s="3"/>
      <c r="R155" s="3"/>
      <c r="S155" s="3"/>
      <c r="T155" s="3"/>
      <c r="U155" s="3"/>
      <c r="V155" s="3"/>
      <c r="W155" s="3"/>
      <c r="X155" s="3"/>
      <c r="Y155" s="3"/>
      <c r="Z155" s="3"/>
      <c r="AA155" s="3"/>
    </row>
    <row r="156" spans="1:27" ht="14.25" x14ac:dyDescent="0.2">
      <c r="A156" s="77"/>
      <c r="B156" s="144"/>
      <c r="C156" s="144"/>
      <c r="D156" s="144"/>
      <c r="E156" s="144"/>
      <c r="F156" s="144"/>
      <c r="G156" s="144"/>
      <c r="H156" s="144"/>
      <c r="I156" s="144"/>
      <c r="J156" s="3"/>
      <c r="K156" s="3"/>
      <c r="L156" s="3"/>
      <c r="M156" s="3"/>
      <c r="N156" s="3"/>
      <c r="O156" s="3"/>
      <c r="P156" s="3"/>
      <c r="Q156" s="3"/>
      <c r="R156" s="3"/>
      <c r="S156" s="3"/>
      <c r="T156" s="3"/>
      <c r="U156" s="3"/>
      <c r="V156" s="3"/>
      <c r="W156" s="3"/>
      <c r="X156" s="3"/>
      <c r="Y156" s="3"/>
      <c r="Z156" s="3"/>
      <c r="AA156" s="3"/>
    </row>
    <row r="157" spans="1:27" ht="14.25" x14ac:dyDescent="0.2">
      <c r="A157" s="77"/>
      <c r="B157" s="144"/>
      <c r="C157" s="144"/>
      <c r="D157" s="144"/>
      <c r="E157" s="144"/>
      <c r="F157" s="144"/>
      <c r="G157" s="144"/>
      <c r="H157" s="144"/>
      <c r="I157" s="144"/>
      <c r="J157" s="3"/>
      <c r="K157" s="3"/>
      <c r="L157" s="3"/>
      <c r="M157" s="3"/>
      <c r="N157" s="3"/>
      <c r="O157" s="3"/>
      <c r="P157" s="3"/>
      <c r="Q157" s="3"/>
      <c r="R157" s="3"/>
      <c r="S157" s="3"/>
      <c r="T157" s="3"/>
      <c r="U157" s="3"/>
      <c r="V157" s="3"/>
      <c r="W157" s="3"/>
      <c r="X157" s="3"/>
      <c r="Y157" s="3"/>
      <c r="Z157" s="3"/>
      <c r="AA157" s="3"/>
    </row>
    <row r="158" spans="1:27" ht="14.25" x14ac:dyDescent="0.2">
      <c r="A158" s="77"/>
      <c r="B158" s="144"/>
      <c r="C158" s="144"/>
      <c r="D158" s="144"/>
      <c r="E158" s="144"/>
      <c r="F158" s="144"/>
      <c r="G158" s="144"/>
      <c r="H158" s="144"/>
      <c r="I158" s="144"/>
      <c r="J158" s="3"/>
      <c r="K158" s="3"/>
      <c r="L158" s="3"/>
      <c r="M158" s="3"/>
      <c r="N158" s="3"/>
      <c r="O158" s="3"/>
      <c r="P158" s="3"/>
      <c r="Q158" s="3"/>
      <c r="R158" s="3"/>
      <c r="S158" s="3"/>
      <c r="T158" s="3"/>
      <c r="U158" s="3"/>
      <c r="V158" s="3"/>
      <c r="W158" s="3"/>
      <c r="X158" s="3"/>
      <c r="Y158" s="3"/>
      <c r="Z158" s="3"/>
      <c r="AA158" s="3"/>
    </row>
    <row r="159" spans="1:27" ht="14.25" x14ac:dyDescent="0.2">
      <c r="A159" s="77"/>
      <c r="B159" s="144"/>
      <c r="C159" s="144"/>
      <c r="D159" s="144"/>
      <c r="E159" s="144"/>
      <c r="F159" s="144"/>
      <c r="G159" s="144"/>
      <c r="H159" s="144"/>
      <c r="I159" s="144"/>
      <c r="J159" s="3"/>
      <c r="K159" s="3"/>
      <c r="L159" s="3"/>
      <c r="M159" s="3"/>
      <c r="N159" s="3"/>
      <c r="O159" s="3"/>
      <c r="P159" s="3"/>
      <c r="Q159" s="3"/>
      <c r="R159" s="3"/>
      <c r="S159" s="3"/>
      <c r="T159" s="3"/>
      <c r="U159" s="3"/>
      <c r="V159" s="3"/>
      <c r="W159" s="3"/>
      <c r="X159" s="3"/>
      <c r="Y159" s="3"/>
      <c r="Z159" s="3"/>
      <c r="AA159" s="3"/>
    </row>
    <row r="160" spans="1:27" ht="14.25" x14ac:dyDescent="0.2">
      <c r="A160" s="77"/>
      <c r="B160" s="144"/>
      <c r="C160" s="144"/>
      <c r="D160" s="144"/>
      <c r="E160" s="144"/>
      <c r="F160" s="144"/>
      <c r="G160" s="144"/>
      <c r="H160" s="144"/>
      <c r="I160" s="144"/>
      <c r="J160" s="3"/>
      <c r="K160" s="3"/>
      <c r="L160" s="3"/>
      <c r="M160" s="3"/>
      <c r="N160" s="3"/>
      <c r="O160" s="3"/>
      <c r="P160" s="3"/>
      <c r="Q160" s="3"/>
      <c r="R160" s="3"/>
      <c r="S160" s="3"/>
      <c r="T160" s="3"/>
      <c r="U160" s="3"/>
      <c r="V160" s="3"/>
      <c r="W160" s="3"/>
      <c r="X160" s="3"/>
      <c r="Y160" s="3"/>
      <c r="Z160" s="3"/>
      <c r="AA160" s="3"/>
    </row>
    <row r="161" spans="1:27" ht="14.25" x14ac:dyDescent="0.2">
      <c r="A161" s="77"/>
      <c r="B161" s="144"/>
      <c r="C161" s="144"/>
      <c r="D161" s="144"/>
      <c r="E161" s="144"/>
      <c r="F161" s="144"/>
      <c r="G161" s="144"/>
      <c r="H161" s="144"/>
      <c r="I161" s="144"/>
      <c r="J161" s="3"/>
      <c r="K161" s="3"/>
      <c r="L161" s="3"/>
      <c r="M161" s="3"/>
      <c r="N161" s="3"/>
      <c r="O161" s="3"/>
      <c r="P161" s="3"/>
      <c r="Q161" s="3"/>
      <c r="R161" s="3"/>
      <c r="S161" s="3"/>
      <c r="T161" s="3"/>
      <c r="U161" s="3"/>
      <c r="V161" s="3"/>
      <c r="W161" s="3"/>
      <c r="X161" s="3"/>
      <c r="Y161" s="3"/>
      <c r="Z161" s="3"/>
      <c r="AA161" s="3"/>
    </row>
    <row r="162" spans="1:27" ht="14.25" x14ac:dyDescent="0.2">
      <c r="A162" s="77"/>
      <c r="B162" s="144"/>
      <c r="C162" s="144"/>
      <c r="D162" s="144"/>
      <c r="E162" s="144"/>
      <c r="F162" s="144"/>
      <c r="G162" s="144"/>
      <c r="H162" s="144"/>
      <c r="I162" s="144"/>
      <c r="J162" s="3"/>
      <c r="K162" s="3"/>
      <c r="L162" s="3"/>
      <c r="M162" s="3"/>
      <c r="N162" s="3"/>
      <c r="O162" s="3"/>
      <c r="P162" s="3"/>
      <c r="Q162" s="3"/>
      <c r="R162" s="3"/>
      <c r="S162" s="3"/>
      <c r="T162" s="3"/>
      <c r="U162" s="3"/>
      <c r="V162" s="3"/>
      <c r="W162" s="3"/>
      <c r="X162" s="3"/>
      <c r="Y162" s="3"/>
      <c r="Z162" s="3"/>
      <c r="AA162" s="3"/>
    </row>
    <row r="163" spans="1:27" ht="14.25" x14ac:dyDescent="0.2">
      <c r="A163" s="77"/>
      <c r="B163" s="144"/>
      <c r="C163" s="144"/>
      <c r="D163" s="144"/>
      <c r="E163" s="144"/>
      <c r="F163" s="144"/>
      <c r="G163" s="144"/>
      <c r="H163" s="144"/>
      <c r="I163" s="144"/>
      <c r="J163" s="3"/>
      <c r="K163" s="3"/>
      <c r="L163" s="3"/>
      <c r="M163" s="3"/>
      <c r="N163" s="3"/>
      <c r="O163" s="3"/>
      <c r="P163" s="3"/>
      <c r="Q163" s="3"/>
      <c r="R163" s="3"/>
      <c r="S163" s="3"/>
      <c r="T163" s="3"/>
      <c r="U163" s="3"/>
      <c r="V163" s="3"/>
      <c r="W163" s="3"/>
      <c r="X163" s="3"/>
      <c r="Y163" s="3"/>
      <c r="Z163" s="3"/>
      <c r="AA163" s="3"/>
    </row>
    <row r="164" spans="1:27" ht="14.25" x14ac:dyDescent="0.2">
      <c r="A164" s="77"/>
      <c r="B164" s="144"/>
      <c r="C164" s="144"/>
      <c r="D164" s="144"/>
      <c r="E164" s="144"/>
      <c r="F164" s="144"/>
      <c r="G164" s="144"/>
      <c r="H164" s="144"/>
      <c r="I164" s="144"/>
      <c r="J164" s="3"/>
      <c r="K164" s="3"/>
      <c r="L164" s="3"/>
      <c r="M164" s="3"/>
      <c r="N164" s="3"/>
      <c r="O164" s="3"/>
      <c r="P164" s="3"/>
      <c r="Q164" s="3"/>
      <c r="R164" s="3"/>
      <c r="S164" s="3"/>
      <c r="T164" s="3"/>
      <c r="U164" s="3"/>
      <c r="V164" s="3"/>
      <c r="W164" s="3"/>
      <c r="X164" s="3"/>
      <c r="Y164" s="3"/>
      <c r="Z164" s="3"/>
      <c r="AA164" s="3"/>
    </row>
    <row r="165" spans="1:27" ht="14.25" x14ac:dyDescent="0.2">
      <c r="A165" s="77"/>
      <c r="B165" s="144"/>
      <c r="C165" s="144"/>
      <c r="D165" s="144"/>
      <c r="E165" s="144"/>
      <c r="F165" s="144"/>
      <c r="G165" s="144"/>
      <c r="H165" s="144"/>
      <c r="I165" s="144"/>
      <c r="J165" s="3"/>
      <c r="K165" s="3"/>
      <c r="L165" s="3"/>
      <c r="M165" s="3"/>
      <c r="N165" s="3"/>
      <c r="O165" s="3"/>
      <c r="P165" s="3"/>
      <c r="Q165" s="3"/>
      <c r="R165" s="3"/>
      <c r="S165" s="3"/>
      <c r="T165" s="3"/>
      <c r="U165" s="3"/>
      <c r="V165" s="3"/>
      <c r="W165" s="3"/>
      <c r="X165" s="3"/>
      <c r="Y165" s="3"/>
      <c r="Z165" s="3"/>
      <c r="AA165" s="3"/>
    </row>
    <row r="166" spans="1:27" ht="14.25" x14ac:dyDescent="0.2">
      <c r="A166" s="77"/>
      <c r="B166" s="144"/>
      <c r="C166" s="144"/>
      <c r="D166" s="144"/>
      <c r="E166" s="144"/>
      <c r="F166" s="144"/>
      <c r="G166" s="144"/>
      <c r="H166" s="144"/>
      <c r="I166" s="144"/>
      <c r="J166" s="3"/>
      <c r="K166" s="3"/>
      <c r="L166" s="3"/>
      <c r="M166" s="3"/>
      <c r="N166" s="3"/>
      <c r="O166" s="3"/>
      <c r="P166" s="3"/>
      <c r="Q166" s="3"/>
      <c r="R166" s="3"/>
      <c r="S166" s="3"/>
      <c r="T166" s="3"/>
      <c r="U166" s="3"/>
      <c r="V166" s="3"/>
      <c r="W166" s="3"/>
      <c r="X166" s="3"/>
      <c r="Y166" s="3"/>
      <c r="Z166" s="3"/>
      <c r="AA166" s="3"/>
    </row>
    <row r="167" spans="1:27" ht="14.25" x14ac:dyDescent="0.2">
      <c r="A167" s="77"/>
      <c r="B167" s="144"/>
      <c r="C167" s="144"/>
      <c r="D167" s="144"/>
      <c r="E167" s="144"/>
      <c r="F167" s="144"/>
      <c r="G167" s="144"/>
      <c r="H167" s="144"/>
      <c r="I167" s="144"/>
      <c r="J167" s="3"/>
      <c r="K167" s="3"/>
      <c r="L167" s="3"/>
      <c r="M167" s="3"/>
      <c r="N167" s="3"/>
      <c r="O167" s="3"/>
      <c r="P167" s="3"/>
      <c r="Q167" s="3"/>
      <c r="R167" s="3"/>
      <c r="S167" s="3"/>
      <c r="T167" s="3"/>
      <c r="U167" s="3"/>
      <c r="V167" s="3"/>
      <c r="W167" s="3"/>
      <c r="X167" s="3"/>
      <c r="Y167" s="3"/>
      <c r="Z167" s="3"/>
      <c r="AA167" s="3"/>
    </row>
    <row r="168" spans="1:27" ht="14.25" x14ac:dyDescent="0.2">
      <c r="A168" s="77"/>
      <c r="B168" s="144"/>
      <c r="C168" s="144"/>
      <c r="D168" s="144"/>
      <c r="E168" s="144"/>
      <c r="F168" s="144"/>
      <c r="G168" s="144"/>
      <c r="H168" s="144"/>
      <c r="I168" s="144"/>
      <c r="J168" s="3"/>
      <c r="K168" s="3"/>
      <c r="L168" s="3"/>
      <c r="M168" s="3"/>
      <c r="N168" s="3"/>
      <c r="O168" s="3"/>
      <c r="P168" s="3"/>
      <c r="Q168" s="3"/>
      <c r="R168" s="3"/>
      <c r="S168" s="3"/>
      <c r="T168" s="3"/>
      <c r="U168" s="3"/>
      <c r="V168" s="3"/>
      <c r="W168" s="3"/>
      <c r="X168" s="3"/>
      <c r="Y168" s="3"/>
      <c r="Z168" s="3"/>
      <c r="AA168" s="3"/>
    </row>
    <row r="169" spans="1:27" ht="14.25" x14ac:dyDescent="0.2">
      <c r="A169" s="77"/>
      <c r="B169" s="144"/>
      <c r="C169" s="144"/>
      <c r="D169" s="144"/>
      <c r="E169" s="144"/>
      <c r="F169" s="144"/>
      <c r="G169" s="144"/>
      <c r="H169" s="144"/>
      <c r="I169" s="144"/>
      <c r="J169" s="3"/>
      <c r="K169" s="3"/>
      <c r="L169" s="3"/>
      <c r="M169" s="3"/>
      <c r="N169" s="3"/>
      <c r="O169" s="3"/>
      <c r="P169" s="3"/>
      <c r="Q169" s="3"/>
      <c r="R169" s="3"/>
      <c r="S169" s="3"/>
      <c r="T169" s="3"/>
      <c r="U169" s="3"/>
      <c r="V169" s="3"/>
      <c r="W169" s="3"/>
      <c r="X169" s="3"/>
      <c r="Y169" s="3"/>
      <c r="Z169" s="3"/>
      <c r="AA169" s="3"/>
    </row>
    <row r="170" spans="1:27" ht="14.25" x14ac:dyDescent="0.2">
      <c r="A170" s="77"/>
      <c r="B170" s="144"/>
      <c r="C170" s="144"/>
      <c r="D170" s="144"/>
      <c r="E170" s="144"/>
      <c r="F170" s="144"/>
      <c r="G170" s="144"/>
      <c r="H170" s="144"/>
      <c r="I170" s="144"/>
      <c r="J170" s="3"/>
      <c r="K170" s="3"/>
      <c r="L170" s="3"/>
      <c r="M170" s="3"/>
      <c r="N170" s="3"/>
      <c r="O170" s="3"/>
      <c r="P170" s="3"/>
      <c r="Q170" s="3"/>
      <c r="R170" s="3"/>
      <c r="S170" s="3"/>
      <c r="T170" s="3"/>
      <c r="U170" s="3"/>
      <c r="V170" s="3"/>
      <c r="W170" s="3"/>
      <c r="X170" s="3"/>
      <c r="Y170" s="3"/>
      <c r="Z170" s="3"/>
      <c r="AA170" s="3"/>
    </row>
    <row r="171" spans="1:27" ht="14.25" x14ac:dyDescent="0.2">
      <c r="A171" s="77"/>
      <c r="B171" s="144"/>
      <c r="C171" s="144"/>
      <c r="D171" s="144"/>
      <c r="E171" s="144"/>
      <c r="F171" s="144"/>
      <c r="G171" s="144"/>
      <c r="H171" s="144"/>
      <c r="I171" s="144"/>
      <c r="J171" s="3"/>
      <c r="K171" s="3"/>
      <c r="L171" s="3"/>
      <c r="M171" s="3"/>
      <c r="N171" s="3"/>
      <c r="O171" s="3"/>
      <c r="P171" s="3"/>
      <c r="Q171" s="3"/>
      <c r="R171" s="3"/>
      <c r="S171" s="3"/>
      <c r="T171" s="3"/>
      <c r="U171" s="3"/>
      <c r="V171" s="3"/>
      <c r="W171" s="3"/>
      <c r="X171" s="3"/>
      <c r="Y171" s="3"/>
      <c r="Z171" s="3"/>
      <c r="AA171" s="3"/>
    </row>
    <row r="172" spans="1:27" ht="14.25" x14ac:dyDescent="0.2">
      <c r="A172" s="77"/>
      <c r="B172" s="144"/>
      <c r="C172" s="144"/>
      <c r="D172" s="144"/>
      <c r="E172" s="144"/>
      <c r="F172" s="144"/>
      <c r="G172" s="144"/>
      <c r="H172" s="144"/>
      <c r="I172" s="144"/>
      <c r="J172" s="3"/>
      <c r="K172" s="3"/>
      <c r="L172" s="3"/>
      <c r="M172" s="3"/>
      <c r="N172" s="3"/>
      <c r="O172" s="3"/>
      <c r="P172" s="3"/>
      <c r="Q172" s="3"/>
      <c r="R172" s="3"/>
      <c r="S172" s="3"/>
      <c r="T172" s="3"/>
      <c r="U172" s="3"/>
      <c r="V172" s="3"/>
      <c r="W172" s="3"/>
      <c r="X172" s="3"/>
      <c r="Y172" s="3"/>
      <c r="Z172" s="3"/>
      <c r="AA172" s="3"/>
    </row>
    <row r="173" spans="1:27" ht="14.25" x14ac:dyDescent="0.2">
      <c r="A173" s="77"/>
      <c r="B173" s="144"/>
      <c r="C173" s="144"/>
      <c r="D173" s="144"/>
      <c r="E173" s="144"/>
      <c r="F173" s="144"/>
      <c r="G173" s="144"/>
      <c r="H173" s="144"/>
      <c r="I173" s="144"/>
      <c r="J173" s="3"/>
      <c r="K173" s="3"/>
      <c r="L173" s="3"/>
      <c r="M173" s="3"/>
      <c r="N173" s="3"/>
      <c r="O173" s="3"/>
      <c r="P173" s="3"/>
      <c r="Q173" s="3"/>
      <c r="R173" s="3"/>
      <c r="S173" s="3"/>
      <c r="T173" s="3"/>
      <c r="U173" s="3"/>
      <c r="V173" s="3"/>
      <c r="W173" s="3"/>
      <c r="X173" s="3"/>
      <c r="Y173" s="3"/>
      <c r="Z173" s="3"/>
      <c r="AA173" s="3"/>
    </row>
    <row r="174" spans="1:27" ht="14.25" x14ac:dyDescent="0.2">
      <c r="A174" s="77"/>
      <c r="B174" s="144"/>
      <c r="C174" s="144"/>
      <c r="D174" s="144"/>
      <c r="E174" s="144"/>
      <c r="F174" s="144"/>
      <c r="G174" s="144"/>
      <c r="H174" s="144"/>
      <c r="I174" s="144"/>
      <c r="J174" s="3"/>
      <c r="K174" s="3"/>
      <c r="L174" s="3"/>
      <c r="M174" s="3"/>
      <c r="N174" s="3"/>
      <c r="O174" s="3"/>
      <c r="P174" s="3"/>
      <c r="Q174" s="3"/>
      <c r="R174" s="3"/>
      <c r="S174" s="3"/>
      <c r="T174" s="3"/>
      <c r="U174" s="3"/>
      <c r="V174" s="3"/>
      <c r="W174" s="3"/>
      <c r="X174" s="3"/>
      <c r="Y174" s="3"/>
      <c r="Z174" s="3"/>
      <c r="AA174" s="3"/>
    </row>
    <row r="175" spans="1:27" ht="14.25" x14ac:dyDescent="0.2">
      <c r="A175" s="77"/>
      <c r="B175" s="144"/>
      <c r="C175" s="144"/>
      <c r="D175" s="144"/>
      <c r="E175" s="144"/>
      <c r="F175" s="144"/>
      <c r="G175" s="144"/>
      <c r="H175" s="144"/>
      <c r="I175" s="144"/>
      <c r="J175" s="3"/>
      <c r="K175" s="3"/>
      <c r="L175" s="3"/>
      <c r="M175" s="3"/>
      <c r="N175" s="3"/>
      <c r="O175" s="3"/>
      <c r="P175" s="3"/>
      <c r="Q175" s="3"/>
      <c r="R175" s="3"/>
      <c r="S175" s="3"/>
      <c r="T175" s="3"/>
      <c r="U175" s="3"/>
      <c r="V175" s="3"/>
      <c r="W175" s="3"/>
      <c r="X175" s="3"/>
      <c r="Y175" s="3"/>
      <c r="Z175" s="3"/>
      <c r="AA175" s="3"/>
    </row>
    <row r="176" spans="1:27" ht="14.25" x14ac:dyDescent="0.2">
      <c r="A176" s="77"/>
      <c r="B176" s="144"/>
      <c r="C176" s="144"/>
      <c r="D176" s="144"/>
      <c r="E176" s="144"/>
      <c r="F176" s="144"/>
      <c r="G176" s="144"/>
      <c r="H176" s="144"/>
      <c r="I176" s="144"/>
      <c r="J176" s="3"/>
      <c r="K176" s="3"/>
      <c r="L176" s="3"/>
      <c r="M176" s="3"/>
      <c r="N176" s="3"/>
      <c r="O176" s="3"/>
      <c r="P176" s="3"/>
      <c r="Q176" s="3"/>
      <c r="R176" s="3"/>
      <c r="S176" s="3"/>
      <c r="T176" s="3"/>
      <c r="U176" s="3"/>
      <c r="V176" s="3"/>
      <c r="W176" s="3"/>
      <c r="X176" s="3"/>
      <c r="Y176" s="3"/>
      <c r="Z176" s="3"/>
      <c r="AA176" s="3"/>
    </row>
    <row r="177" spans="1:27" ht="14.25" x14ac:dyDescent="0.2">
      <c r="A177" s="77"/>
      <c r="B177" s="144"/>
      <c r="C177" s="144"/>
      <c r="D177" s="144"/>
      <c r="E177" s="144"/>
      <c r="F177" s="144"/>
      <c r="G177" s="144"/>
      <c r="H177" s="144"/>
      <c r="I177" s="144"/>
      <c r="J177" s="3"/>
      <c r="K177" s="3"/>
      <c r="L177" s="3"/>
      <c r="M177" s="3"/>
      <c r="N177" s="3"/>
      <c r="O177" s="3"/>
      <c r="P177" s="3"/>
      <c r="Q177" s="3"/>
      <c r="R177" s="3"/>
      <c r="S177" s="3"/>
      <c r="T177" s="3"/>
      <c r="U177" s="3"/>
      <c r="V177" s="3"/>
      <c r="W177" s="3"/>
      <c r="X177" s="3"/>
      <c r="Y177" s="3"/>
      <c r="Z177" s="3"/>
      <c r="AA177" s="3"/>
    </row>
    <row r="178" spans="1:27" ht="14.25" x14ac:dyDescent="0.2">
      <c r="A178" s="77"/>
      <c r="B178" s="144"/>
      <c r="C178" s="144"/>
      <c r="D178" s="144"/>
      <c r="E178" s="144"/>
      <c r="F178" s="144"/>
      <c r="G178" s="144"/>
      <c r="H178" s="144"/>
      <c r="I178" s="144"/>
      <c r="J178" s="3"/>
      <c r="K178" s="3"/>
      <c r="L178" s="3"/>
      <c r="M178" s="3"/>
      <c r="N178" s="3"/>
      <c r="O178" s="3"/>
      <c r="P178" s="3"/>
      <c r="Q178" s="3"/>
      <c r="R178" s="3"/>
      <c r="S178" s="3"/>
      <c r="T178" s="3"/>
      <c r="U178" s="3"/>
      <c r="V178" s="3"/>
      <c r="W178" s="3"/>
      <c r="X178" s="3"/>
      <c r="Y178" s="3"/>
      <c r="Z178" s="3"/>
      <c r="AA178" s="3"/>
    </row>
    <row r="179" spans="1:27" ht="14.25" x14ac:dyDescent="0.2">
      <c r="A179" s="77"/>
      <c r="B179" s="144"/>
      <c r="C179" s="144"/>
      <c r="D179" s="144"/>
      <c r="E179" s="144"/>
      <c r="F179" s="144"/>
      <c r="G179" s="144"/>
      <c r="H179" s="144"/>
      <c r="I179" s="144"/>
      <c r="J179" s="3"/>
      <c r="K179" s="3"/>
      <c r="L179" s="3"/>
      <c r="M179" s="3"/>
      <c r="N179" s="3"/>
      <c r="O179" s="3"/>
      <c r="P179" s="3"/>
      <c r="Q179" s="3"/>
      <c r="R179" s="3"/>
      <c r="S179" s="3"/>
      <c r="T179" s="3"/>
      <c r="U179" s="3"/>
      <c r="V179" s="3"/>
      <c r="W179" s="3"/>
      <c r="X179" s="3"/>
      <c r="Y179" s="3"/>
      <c r="Z179" s="3"/>
      <c r="AA179" s="3"/>
    </row>
    <row r="180" spans="1:27" ht="14.25" x14ac:dyDescent="0.2">
      <c r="A180" s="77"/>
      <c r="B180" s="144"/>
      <c r="C180" s="144"/>
      <c r="D180" s="144"/>
      <c r="E180" s="144"/>
      <c r="F180" s="144"/>
      <c r="G180" s="144"/>
      <c r="H180" s="144"/>
      <c r="I180" s="144"/>
      <c r="J180" s="3"/>
      <c r="K180" s="3"/>
      <c r="L180" s="3"/>
      <c r="M180" s="3"/>
      <c r="N180" s="3"/>
      <c r="O180" s="3"/>
      <c r="P180" s="3"/>
      <c r="Q180" s="3"/>
      <c r="R180" s="3"/>
      <c r="S180" s="3"/>
      <c r="T180" s="3"/>
      <c r="U180" s="3"/>
      <c r="V180" s="3"/>
      <c r="W180" s="3"/>
      <c r="X180" s="3"/>
      <c r="Y180" s="3"/>
      <c r="Z180" s="3"/>
      <c r="AA180" s="3"/>
    </row>
    <row r="181" spans="1:27" ht="14.25" x14ac:dyDescent="0.2">
      <c r="A181" s="77"/>
      <c r="B181" s="144"/>
      <c r="C181" s="144"/>
      <c r="D181" s="144"/>
      <c r="E181" s="144"/>
      <c r="F181" s="144"/>
      <c r="G181" s="144"/>
      <c r="H181" s="144"/>
      <c r="I181" s="144"/>
      <c r="J181" s="3"/>
      <c r="K181" s="3"/>
      <c r="L181" s="3"/>
      <c r="M181" s="3"/>
      <c r="N181" s="3"/>
      <c r="O181" s="3"/>
      <c r="P181" s="3"/>
      <c r="Q181" s="3"/>
      <c r="R181" s="3"/>
      <c r="S181" s="3"/>
      <c r="T181" s="3"/>
      <c r="U181" s="3"/>
      <c r="V181" s="3"/>
      <c r="W181" s="3"/>
      <c r="X181" s="3"/>
      <c r="Y181" s="3"/>
      <c r="Z181" s="3"/>
      <c r="AA181" s="3"/>
    </row>
    <row r="182" spans="1:27" ht="14.25" x14ac:dyDescent="0.2">
      <c r="A182" s="77"/>
      <c r="B182" s="144"/>
      <c r="C182" s="144"/>
      <c r="D182" s="144"/>
      <c r="E182" s="144"/>
      <c r="F182" s="144"/>
      <c r="G182" s="144"/>
      <c r="H182" s="144"/>
      <c r="I182" s="144"/>
      <c r="J182" s="3"/>
      <c r="K182" s="3"/>
      <c r="L182" s="3"/>
      <c r="M182" s="3"/>
      <c r="N182" s="3"/>
      <c r="O182" s="3"/>
      <c r="P182" s="3"/>
      <c r="Q182" s="3"/>
      <c r="R182" s="3"/>
      <c r="S182" s="3"/>
      <c r="T182" s="3"/>
      <c r="U182" s="3"/>
      <c r="V182" s="3"/>
      <c r="W182" s="3"/>
      <c r="X182" s="3"/>
      <c r="Y182" s="3"/>
      <c r="Z182" s="3"/>
      <c r="AA182" s="3"/>
    </row>
    <row r="183" spans="1:27" ht="14.25" x14ac:dyDescent="0.2">
      <c r="A183" s="77"/>
      <c r="B183" s="144"/>
      <c r="C183" s="144"/>
      <c r="D183" s="144"/>
      <c r="E183" s="144"/>
      <c r="F183" s="144"/>
      <c r="G183" s="144"/>
      <c r="H183" s="144"/>
      <c r="I183" s="144"/>
      <c r="J183" s="3"/>
      <c r="K183" s="3"/>
      <c r="L183" s="3"/>
      <c r="M183" s="3"/>
      <c r="N183" s="3"/>
      <c r="O183" s="3"/>
      <c r="P183" s="3"/>
      <c r="Q183" s="3"/>
      <c r="R183" s="3"/>
      <c r="S183" s="3"/>
      <c r="T183" s="3"/>
      <c r="U183" s="3"/>
      <c r="V183" s="3"/>
      <c r="W183" s="3"/>
      <c r="X183" s="3"/>
      <c r="Y183" s="3"/>
      <c r="Z183" s="3"/>
      <c r="AA183" s="3"/>
    </row>
    <row r="184" spans="1:27" ht="14.25" x14ac:dyDescent="0.2">
      <c r="A184" s="77"/>
      <c r="B184" s="144"/>
      <c r="C184" s="144"/>
      <c r="D184" s="144"/>
      <c r="E184" s="144"/>
      <c r="F184" s="144"/>
      <c r="G184" s="144"/>
      <c r="H184" s="144"/>
      <c r="I184" s="144"/>
      <c r="J184" s="3"/>
      <c r="K184" s="3"/>
      <c r="L184" s="3"/>
      <c r="M184" s="3"/>
      <c r="N184" s="3"/>
      <c r="O184" s="3"/>
      <c r="P184" s="3"/>
      <c r="Q184" s="3"/>
      <c r="R184" s="3"/>
      <c r="S184" s="3"/>
      <c r="T184" s="3"/>
      <c r="U184" s="3"/>
      <c r="V184" s="3"/>
      <c r="W184" s="3"/>
      <c r="X184" s="3"/>
      <c r="Y184" s="3"/>
      <c r="Z184" s="3"/>
      <c r="AA184" s="3"/>
    </row>
    <row r="185" spans="1:27" ht="14.25" x14ac:dyDescent="0.2">
      <c r="A185" s="77"/>
      <c r="B185" s="144"/>
      <c r="C185" s="144"/>
      <c r="D185" s="144"/>
      <c r="E185" s="144"/>
      <c r="F185" s="144"/>
      <c r="G185" s="144"/>
      <c r="H185" s="144"/>
      <c r="I185" s="144"/>
      <c r="J185" s="3"/>
      <c r="K185" s="3"/>
      <c r="L185" s="3"/>
      <c r="M185" s="3"/>
      <c r="N185" s="3"/>
      <c r="O185" s="3"/>
      <c r="P185" s="3"/>
      <c r="Q185" s="3"/>
      <c r="R185" s="3"/>
      <c r="S185" s="3"/>
      <c r="T185" s="3"/>
      <c r="U185" s="3"/>
      <c r="V185" s="3"/>
      <c r="W185" s="3"/>
      <c r="X185" s="3"/>
      <c r="Y185" s="3"/>
      <c r="Z185" s="3"/>
      <c r="AA185" s="3"/>
    </row>
    <row r="186" spans="1:27" ht="14.25" x14ac:dyDescent="0.2">
      <c r="A186" s="77"/>
      <c r="B186" s="144"/>
      <c r="C186" s="144"/>
      <c r="D186" s="144"/>
      <c r="E186" s="144"/>
      <c r="F186" s="144"/>
      <c r="G186" s="144"/>
      <c r="H186" s="144"/>
      <c r="I186" s="144"/>
      <c r="J186" s="3"/>
      <c r="K186" s="3"/>
      <c r="L186" s="3"/>
      <c r="M186" s="3"/>
      <c r="N186" s="3"/>
      <c r="O186" s="3"/>
      <c r="P186" s="3"/>
      <c r="Q186" s="3"/>
      <c r="R186" s="3"/>
      <c r="S186" s="3"/>
      <c r="T186" s="3"/>
      <c r="U186" s="3"/>
      <c r="V186" s="3"/>
      <c r="W186" s="3"/>
      <c r="X186" s="3"/>
      <c r="Y186" s="3"/>
      <c r="Z186" s="3"/>
      <c r="AA186" s="3"/>
    </row>
    <row r="187" spans="1:27" ht="14.25" x14ac:dyDescent="0.2">
      <c r="A187" s="77"/>
      <c r="B187" s="144"/>
      <c r="C187" s="144"/>
      <c r="D187" s="144"/>
      <c r="E187" s="144"/>
      <c r="F187" s="144"/>
      <c r="G187" s="144"/>
      <c r="H187" s="144"/>
      <c r="I187" s="144"/>
      <c r="J187" s="3"/>
      <c r="K187" s="3"/>
      <c r="L187" s="3"/>
      <c r="M187" s="3"/>
      <c r="N187" s="3"/>
      <c r="O187" s="3"/>
      <c r="P187" s="3"/>
      <c r="Q187" s="3"/>
      <c r="R187" s="3"/>
      <c r="S187" s="3"/>
      <c r="T187" s="3"/>
      <c r="U187" s="3"/>
      <c r="V187" s="3"/>
      <c r="W187" s="3"/>
      <c r="X187" s="3"/>
      <c r="Y187" s="3"/>
      <c r="Z187" s="3"/>
      <c r="AA187" s="3"/>
    </row>
    <row r="188" spans="1:27" ht="14.25" x14ac:dyDescent="0.2">
      <c r="A188" s="77"/>
      <c r="B188" s="144"/>
      <c r="C188" s="144"/>
      <c r="D188" s="144"/>
      <c r="E188" s="144"/>
      <c r="F188" s="144"/>
      <c r="G188" s="144"/>
      <c r="H188" s="144"/>
      <c r="I188" s="144"/>
      <c r="J188" s="3"/>
      <c r="K188" s="3"/>
      <c r="L188" s="3"/>
      <c r="M188" s="3"/>
      <c r="N188" s="3"/>
      <c r="O188" s="3"/>
      <c r="P188" s="3"/>
      <c r="Q188" s="3"/>
      <c r="R188" s="3"/>
      <c r="S188" s="3"/>
      <c r="T188" s="3"/>
      <c r="U188" s="3"/>
      <c r="V188" s="3"/>
      <c r="W188" s="3"/>
      <c r="X188" s="3"/>
      <c r="Y188" s="3"/>
      <c r="Z188" s="3"/>
      <c r="AA188" s="3"/>
    </row>
    <row r="189" spans="1:27" ht="14.25" x14ac:dyDescent="0.2">
      <c r="A189" s="77"/>
      <c r="B189" s="144"/>
      <c r="C189" s="144"/>
      <c r="D189" s="144"/>
      <c r="E189" s="144"/>
      <c r="F189" s="144"/>
      <c r="G189" s="144"/>
      <c r="H189" s="144"/>
      <c r="I189" s="144"/>
      <c r="J189" s="3"/>
      <c r="K189" s="3"/>
      <c r="L189" s="3"/>
      <c r="M189" s="3"/>
      <c r="N189" s="3"/>
      <c r="O189" s="3"/>
      <c r="P189" s="3"/>
      <c r="Q189" s="3"/>
      <c r="R189" s="3"/>
      <c r="S189" s="3"/>
      <c r="T189" s="3"/>
      <c r="U189" s="3"/>
      <c r="V189" s="3"/>
      <c r="W189" s="3"/>
      <c r="X189" s="3"/>
      <c r="Y189" s="3"/>
      <c r="Z189" s="3"/>
      <c r="AA189" s="3"/>
    </row>
    <row r="190" spans="1:27" ht="14.25" x14ac:dyDescent="0.2">
      <c r="A190" s="77"/>
      <c r="B190" s="144"/>
      <c r="C190" s="144"/>
      <c r="D190" s="144"/>
      <c r="E190" s="144"/>
      <c r="F190" s="144"/>
      <c r="G190" s="144"/>
      <c r="H190" s="144"/>
      <c r="I190" s="144"/>
      <c r="J190" s="3"/>
      <c r="K190" s="3"/>
      <c r="L190" s="3"/>
      <c r="M190" s="3"/>
      <c r="N190" s="3"/>
      <c r="O190" s="3"/>
      <c r="P190" s="3"/>
      <c r="Q190" s="3"/>
      <c r="R190" s="3"/>
      <c r="S190" s="3"/>
      <c r="T190" s="3"/>
      <c r="U190" s="3"/>
      <c r="V190" s="3"/>
      <c r="W190" s="3"/>
      <c r="X190" s="3"/>
      <c r="Y190" s="3"/>
      <c r="Z190" s="3"/>
      <c r="AA190" s="3"/>
    </row>
    <row r="191" spans="1:27" ht="14.25" x14ac:dyDescent="0.2">
      <c r="A191" s="77"/>
      <c r="B191" s="144"/>
      <c r="C191" s="144"/>
      <c r="D191" s="144"/>
      <c r="E191" s="144"/>
      <c r="F191" s="144"/>
      <c r="G191" s="144"/>
      <c r="H191" s="144"/>
      <c r="I191" s="144"/>
      <c r="J191" s="3"/>
      <c r="K191" s="3"/>
      <c r="L191" s="3"/>
      <c r="M191" s="3"/>
      <c r="N191" s="3"/>
      <c r="O191" s="3"/>
      <c r="P191" s="3"/>
      <c r="Q191" s="3"/>
      <c r="R191" s="3"/>
      <c r="S191" s="3"/>
      <c r="T191" s="3"/>
      <c r="U191" s="3"/>
      <c r="V191" s="3"/>
      <c r="W191" s="3"/>
      <c r="X191" s="3"/>
      <c r="Y191" s="3"/>
      <c r="Z191" s="3"/>
      <c r="AA191" s="3"/>
    </row>
    <row r="192" spans="1:27" ht="14.25" x14ac:dyDescent="0.2">
      <c r="A192" s="77"/>
      <c r="B192" s="144"/>
      <c r="C192" s="144"/>
      <c r="D192" s="144"/>
      <c r="E192" s="144"/>
      <c r="F192" s="144"/>
      <c r="G192" s="144"/>
      <c r="H192" s="144"/>
      <c r="I192" s="144"/>
      <c r="J192" s="3"/>
      <c r="K192" s="3"/>
      <c r="L192" s="3"/>
      <c r="M192" s="3"/>
      <c r="N192" s="3"/>
      <c r="O192" s="3"/>
      <c r="P192" s="3"/>
      <c r="Q192" s="3"/>
      <c r="R192" s="3"/>
      <c r="S192" s="3"/>
      <c r="T192" s="3"/>
      <c r="U192" s="3"/>
      <c r="V192" s="3"/>
      <c r="W192" s="3"/>
      <c r="X192" s="3"/>
      <c r="Y192" s="3"/>
      <c r="Z192" s="3"/>
      <c r="AA192" s="3"/>
    </row>
    <row r="193" spans="1:27" ht="14.25" x14ac:dyDescent="0.2">
      <c r="A193" s="77"/>
      <c r="B193" s="144"/>
      <c r="C193" s="144"/>
      <c r="D193" s="144"/>
      <c r="E193" s="144"/>
      <c r="F193" s="144"/>
      <c r="G193" s="144"/>
      <c r="H193" s="144"/>
      <c r="I193" s="144"/>
      <c r="J193" s="3"/>
      <c r="K193" s="3"/>
      <c r="L193" s="3"/>
      <c r="M193" s="3"/>
      <c r="N193" s="3"/>
      <c r="O193" s="3"/>
      <c r="P193" s="3"/>
      <c r="Q193" s="3"/>
      <c r="R193" s="3"/>
      <c r="S193" s="3"/>
      <c r="T193" s="3"/>
      <c r="U193" s="3"/>
      <c r="V193" s="3"/>
      <c r="W193" s="3"/>
      <c r="X193" s="3"/>
      <c r="Y193" s="3"/>
      <c r="Z193" s="3"/>
      <c r="AA193" s="3"/>
    </row>
    <row r="194" spans="1:27" ht="14.25" x14ac:dyDescent="0.2">
      <c r="A194" s="77"/>
      <c r="B194" s="144"/>
      <c r="C194" s="144"/>
      <c r="D194" s="144"/>
      <c r="E194" s="144"/>
      <c r="F194" s="144"/>
      <c r="G194" s="144"/>
      <c r="H194" s="144"/>
      <c r="I194" s="144"/>
      <c r="J194" s="3"/>
      <c r="K194" s="3"/>
      <c r="L194" s="3"/>
      <c r="M194" s="3"/>
      <c r="N194" s="3"/>
      <c r="O194" s="3"/>
      <c r="P194" s="3"/>
      <c r="Q194" s="3"/>
      <c r="R194" s="3"/>
      <c r="S194" s="3"/>
      <c r="T194" s="3"/>
      <c r="U194" s="3"/>
      <c r="V194" s="3"/>
      <c r="W194" s="3"/>
      <c r="X194" s="3"/>
      <c r="Y194" s="3"/>
      <c r="Z194" s="3"/>
      <c r="AA194" s="3"/>
    </row>
    <row r="195" spans="1:27" ht="14.25" x14ac:dyDescent="0.2">
      <c r="A195" s="77"/>
      <c r="B195" s="144"/>
      <c r="C195" s="144"/>
      <c r="D195" s="144"/>
      <c r="E195" s="144"/>
      <c r="F195" s="144"/>
      <c r="G195" s="144"/>
      <c r="H195" s="144"/>
      <c r="I195" s="144"/>
      <c r="J195" s="3"/>
      <c r="K195" s="3"/>
      <c r="L195" s="3"/>
      <c r="M195" s="3"/>
      <c r="N195" s="3"/>
      <c r="O195" s="3"/>
      <c r="P195" s="3"/>
      <c r="Q195" s="3"/>
      <c r="R195" s="3"/>
      <c r="S195" s="3"/>
      <c r="T195" s="3"/>
      <c r="U195" s="3"/>
      <c r="V195" s="3"/>
      <c r="W195" s="3"/>
      <c r="X195" s="3"/>
      <c r="Y195" s="3"/>
      <c r="Z195" s="3"/>
      <c r="AA195" s="3"/>
    </row>
    <row r="196" spans="1:27" ht="14.25" x14ac:dyDescent="0.2">
      <c r="A196" s="77"/>
      <c r="B196" s="144"/>
      <c r="C196" s="144"/>
      <c r="D196" s="144"/>
      <c r="E196" s="144"/>
      <c r="F196" s="144"/>
      <c r="G196" s="144"/>
      <c r="H196" s="144"/>
      <c r="I196" s="144"/>
      <c r="J196" s="3"/>
      <c r="K196" s="3"/>
      <c r="L196" s="3"/>
      <c r="M196" s="3"/>
      <c r="N196" s="3"/>
      <c r="O196" s="3"/>
      <c r="P196" s="3"/>
      <c r="Q196" s="3"/>
      <c r="R196" s="3"/>
      <c r="S196" s="3"/>
      <c r="T196" s="3"/>
      <c r="U196" s="3"/>
      <c r="V196" s="3"/>
      <c r="W196" s="3"/>
      <c r="X196" s="3"/>
      <c r="Y196" s="3"/>
      <c r="Z196" s="3"/>
      <c r="AA196" s="3"/>
    </row>
    <row r="197" spans="1:27" ht="14.25" x14ac:dyDescent="0.2">
      <c r="A197" s="77"/>
      <c r="B197" s="144"/>
      <c r="C197" s="144"/>
      <c r="D197" s="144"/>
      <c r="E197" s="144"/>
      <c r="F197" s="144"/>
      <c r="G197" s="144"/>
      <c r="H197" s="144"/>
      <c r="I197" s="144"/>
      <c r="J197" s="3"/>
      <c r="K197" s="3"/>
      <c r="L197" s="3"/>
      <c r="M197" s="3"/>
      <c r="N197" s="3"/>
      <c r="O197" s="3"/>
      <c r="P197" s="3"/>
      <c r="Q197" s="3"/>
      <c r="R197" s="3"/>
      <c r="S197" s="3"/>
      <c r="T197" s="3"/>
      <c r="U197" s="3"/>
      <c r="V197" s="3"/>
      <c r="W197" s="3"/>
      <c r="X197" s="3"/>
      <c r="Y197" s="3"/>
      <c r="Z197" s="3"/>
      <c r="AA197" s="3"/>
    </row>
    <row r="198" spans="1:27" ht="14.25" x14ac:dyDescent="0.2">
      <c r="A198" s="77"/>
      <c r="B198" s="144"/>
      <c r="C198" s="144"/>
      <c r="D198" s="144"/>
      <c r="E198" s="144"/>
      <c r="F198" s="144"/>
      <c r="G198" s="144"/>
      <c r="H198" s="144"/>
      <c r="I198" s="144"/>
      <c r="J198" s="3"/>
      <c r="K198" s="3"/>
      <c r="L198" s="3"/>
      <c r="M198" s="3"/>
      <c r="N198" s="3"/>
      <c r="O198" s="3"/>
      <c r="P198" s="3"/>
      <c r="Q198" s="3"/>
      <c r="R198" s="3"/>
      <c r="S198" s="3"/>
      <c r="T198" s="3"/>
      <c r="U198" s="3"/>
      <c r="V198" s="3"/>
      <c r="W198" s="3"/>
      <c r="X198" s="3"/>
      <c r="Y198" s="3"/>
      <c r="Z198" s="3"/>
      <c r="AA198" s="3"/>
    </row>
    <row r="199" spans="1:27" ht="14.25" x14ac:dyDescent="0.2">
      <c r="A199" s="77"/>
      <c r="B199" s="144"/>
      <c r="C199" s="144"/>
      <c r="D199" s="144"/>
      <c r="E199" s="144"/>
      <c r="F199" s="144"/>
      <c r="G199" s="144"/>
      <c r="H199" s="144"/>
      <c r="I199" s="144"/>
      <c r="J199" s="3"/>
      <c r="K199" s="3"/>
      <c r="L199" s="3"/>
      <c r="M199" s="3"/>
      <c r="N199" s="3"/>
      <c r="O199" s="3"/>
      <c r="P199" s="3"/>
      <c r="Q199" s="3"/>
      <c r="R199" s="3"/>
      <c r="S199" s="3"/>
      <c r="T199" s="3"/>
      <c r="U199" s="3"/>
      <c r="V199" s="3"/>
      <c r="W199" s="3"/>
      <c r="X199" s="3"/>
      <c r="Y199" s="3"/>
      <c r="Z199" s="3"/>
      <c r="AA199" s="3"/>
    </row>
    <row r="200" spans="1:27" ht="14.25" x14ac:dyDescent="0.2">
      <c r="A200" s="77"/>
      <c r="B200" s="144"/>
      <c r="C200" s="144"/>
      <c r="D200" s="144"/>
      <c r="E200" s="144"/>
      <c r="F200" s="144"/>
      <c r="G200" s="144"/>
      <c r="H200" s="144"/>
      <c r="I200" s="144"/>
      <c r="J200" s="3"/>
      <c r="K200" s="3"/>
      <c r="L200" s="3"/>
      <c r="M200" s="3"/>
      <c r="N200" s="3"/>
      <c r="O200" s="3"/>
      <c r="P200" s="3"/>
      <c r="Q200" s="3"/>
      <c r="R200" s="3"/>
      <c r="S200" s="3"/>
      <c r="T200" s="3"/>
      <c r="U200" s="3"/>
      <c r="V200" s="3"/>
      <c r="W200" s="3"/>
      <c r="X200" s="3"/>
      <c r="Y200" s="3"/>
      <c r="Z200" s="3"/>
      <c r="AA200" s="3"/>
    </row>
    <row r="201" spans="1:27" ht="14.25" x14ac:dyDescent="0.2">
      <c r="A201" s="77"/>
      <c r="B201" s="144"/>
      <c r="C201" s="144"/>
      <c r="D201" s="144"/>
      <c r="E201" s="144"/>
      <c r="F201" s="144"/>
      <c r="G201" s="144"/>
      <c r="H201" s="144"/>
      <c r="I201" s="144"/>
      <c r="J201" s="3"/>
      <c r="K201" s="3"/>
      <c r="L201" s="3"/>
      <c r="M201" s="3"/>
      <c r="N201" s="3"/>
      <c r="O201" s="3"/>
      <c r="P201" s="3"/>
      <c r="Q201" s="3"/>
      <c r="R201" s="3"/>
      <c r="S201" s="3"/>
      <c r="T201" s="3"/>
      <c r="U201" s="3"/>
      <c r="V201" s="3"/>
      <c r="W201" s="3"/>
      <c r="X201" s="3"/>
      <c r="Y201" s="3"/>
      <c r="Z201" s="3"/>
      <c r="AA201" s="3"/>
    </row>
    <row r="202" spans="1:27" ht="14.25" x14ac:dyDescent="0.2">
      <c r="A202" s="77"/>
      <c r="B202" s="144"/>
      <c r="C202" s="144"/>
      <c r="D202" s="144"/>
      <c r="E202" s="144"/>
      <c r="F202" s="144"/>
      <c r="G202" s="144"/>
      <c r="H202" s="144"/>
      <c r="I202" s="144"/>
      <c r="J202" s="3"/>
      <c r="K202" s="3"/>
      <c r="L202" s="3"/>
      <c r="M202" s="3"/>
      <c r="N202" s="3"/>
      <c r="O202" s="3"/>
      <c r="P202" s="3"/>
      <c r="Q202" s="3"/>
      <c r="R202" s="3"/>
      <c r="S202" s="3"/>
      <c r="T202" s="3"/>
      <c r="U202" s="3"/>
      <c r="V202" s="3"/>
      <c r="W202" s="3"/>
      <c r="X202" s="3"/>
      <c r="Y202" s="3"/>
      <c r="Z202" s="3"/>
      <c r="AA202" s="3"/>
    </row>
    <row r="203" spans="1:27" ht="14.25" x14ac:dyDescent="0.2">
      <c r="A203" s="77"/>
      <c r="B203" s="144"/>
      <c r="C203" s="144"/>
      <c r="D203" s="144"/>
      <c r="E203" s="144"/>
      <c r="F203" s="144"/>
      <c r="G203" s="144"/>
      <c r="H203" s="144"/>
      <c r="I203" s="144"/>
      <c r="J203" s="3"/>
      <c r="K203" s="3"/>
      <c r="L203" s="3"/>
      <c r="M203" s="3"/>
      <c r="N203" s="3"/>
      <c r="O203" s="3"/>
      <c r="P203" s="3"/>
      <c r="Q203" s="3"/>
      <c r="R203" s="3"/>
      <c r="S203" s="3"/>
      <c r="T203" s="3"/>
      <c r="U203" s="3"/>
      <c r="V203" s="3"/>
      <c r="W203" s="3"/>
      <c r="X203" s="3"/>
      <c r="Y203" s="3"/>
      <c r="Z203" s="3"/>
      <c r="AA203" s="3"/>
    </row>
    <row r="204" spans="1:27" ht="14.25" x14ac:dyDescent="0.2">
      <c r="A204" s="77"/>
      <c r="B204" s="144"/>
      <c r="C204" s="144"/>
      <c r="D204" s="144"/>
      <c r="E204" s="144"/>
      <c r="F204" s="144"/>
      <c r="G204" s="144"/>
      <c r="H204" s="144"/>
      <c r="I204" s="144"/>
      <c r="J204" s="3"/>
      <c r="K204" s="3"/>
      <c r="L204" s="3"/>
      <c r="M204" s="3"/>
      <c r="N204" s="3"/>
      <c r="O204" s="3"/>
      <c r="P204" s="3"/>
      <c r="Q204" s="3"/>
      <c r="R204" s="3"/>
      <c r="S204" s="3"/>
      <c r="T204" s="3"/>
      <c r="U204" s="3"/>
      <c r="V204" s="3"/>
      <c r="W204" s="3"/>
      <c r="X204" s="3"/>
      <c r="Y204" s="3"/>
      <c r="Z204" s="3"/>
      <c r="AA204" s="3"/>
    </row>
    <row r="205" spans="1:27" ht="14.25" x14ac:dyDescent="0.2">
      <c r="A205" s="77"/>
      <c r="B205" s="144"/>
      <c r="C205" s="144"/>
      <c r="D205" s="144"/>
      <c r="E205" s="144"/>
      <c r="F205" s="144"/>
      <c r="G205" s="144"/>
      <c r="H205" s="144"/>
      <c r="I205" s="144"/>
      <c r="J205" s="3"/>
      <c r="K205" s="3"/>
      <c r="L205" s="3"/>
      <c r="M205" s="3"/>
      <c r="N205" s="3"/>
      <c r="O205" s="3"/>
      <c r="P205" s="3"/>
      <c r="Q205" s="3"/>
      <c r="R205" s="3"/>
      <c r="S205" s="3"/>
      <c r="T205" s="3"/>
      <c r="U205" s="3"/>
      <c r="V205" s="3"/>
      <c r="W205" s="3"/>
      <c r="X205" s="3"/>
      <c r="Y205" s="3"/>
      <c r="Z205" s="3"/>
      <c r="AA205" s="3"/>
    </row>
    <row r="206" spans="1:27" ht="14.25" x14ac:dyDescent="0.2">
      <c r="A206" s="77"/>
      <c r="B206" s="144"/>
      <c r="C206" s="144"/>
      <c r="D206" s="144"/>
      <c r="E206" s="144"/>
      <c r="F206" s="144"/>
      <c r="G206" s="144"/>
      <c r="H206" s="144"/>
      <c r="I206" s="144"/>
      <c r="J206" s="3"/>
      <c r="K206" s="3"/>
      <c r="L206" s="3"/>
      <c r="M206" s="3"/>
      <c r="N206" s="3"/>
      <c r="O206" s="3"/>
      <c r="P206" s="3"/>
      <c r="Q206" s="3"/>
      <c r="R206" s="3"/>
      <c r="S206" s="3"/>
      <c r="T206" s="3"/>
      <c r="U206" s="3"/>
      <c r="V206" s="3"/>
      <c r="W206" s="3"/>
      <c r="X206" s="3"/>
      <c r="Y206" s="3"/>
      <c r="Z206" s="3"/>
      <c r="AA206" s="3"/>
    </row>
    <row r="207" spans="1:27" ht="14.25" x14ac:dyDescent="0.2">
      <c r="A207" s="77"/>
      <c r="B207" s="144"/>
      <c r="C207" s="144"/>
      <c r="D207" s="144"/>
      <c r="E207" s="144"/>
      <c r="F207" s="144"/>
      <c r="G207" s="144"/>
      <c r="H207" s="144"/>
      <c r="I207" s="144"/>
      <c r="J207" s="3"/>
      <c r="K207" s="3"/>
      <c r="L207" s="3"/>
      <c r="M207" s="3"/>
      <c r="N207" s="3"/>
      <c r="O207" s="3"/>
      <c r="P207" s="3"/>
      <c r="Q207" s="3"/>
      <c r="R207" s="3"/>
      <c r="S207" s="3"/>
      <c r="T207" s="3"/>
      <c r="U207" s="3"/>
      <c r="V207" s="3"/>
      <c r="W207" s="3"/>
      <c r="X207" s="3"/>
      <c r="Y207" s="3"/>
      <c r="Z207" s="3"/>
      <c r="AA207" s="3"/>
    </row>
    <row r="208" spans="1:27" ht="14.25" x14ac:dyDescent="0.2">
      <c r="A208" s="77"/>
      <c r="B208" s="144"/>
      <c r="C208" s="144"/>
      <c r="D208" s="144"/>
      <c r="E208" s="144"/>
      <c r="F208" s="144"/>
      <c r="G208" s="144"/>
      <c r="H208" s="144"/>
      <c r="I208" s="144"/>
      <c r="J208" s="3"/>
      <c r="K208" s="3"/>
      <c r="L208" s="3"/>
      <c r="M208" s="3"/>
      <c r="N208" s="3"/>
      <c r="O208" s="3"/>
      <c r="P208" s="3"/>
      <c r="Q208" s="3"/>
      <c r="R208" s="3"/>
      <c r="S208" s="3"/>
      <c r="T208" s="3"/>
      <c r="U208" s="3"/>
      <c r="V208" s="3"/>
      <c r="W208" s="3"/>
      <c r="X208" s="3"/>
      <c r="Y208" s="3"/>
      <c r="Z208" s="3"/>
      <c r="AA208" s="3"/>
    </row>
    <row r="209" spans="1:27" ht="14.25" x14ac:dyDescent="0.2">
      <c r="A209" s="77"/>
      <c r="B209" s="144"/>
      <c r="C209" s="144"/>
      <c r="D209" s="144"/>
      <c r="E209" s="144"/>
      <c r="F209" s="144"/>
      <c r="G209" s="144"/>
      <c r="H209" s="144"/>
      <c r="I209" s="144"/>
      <c r="J209" s="3"/>
      <c r="K209" s="3"/>
      <c r="L209" s="3"/>
      <c r="M209" s="3"/>
      <c r="N209" s="3"/>
      <c r="O209" s="3"/>
      <c r="P209" s="3"/>
      <c r="Q209" s="3"/>
      <c r="R209" s="3"/>
      <c r="S209" s="3"/>
      <c r="T209" s="3"/>
      <c r="U209" s="3"/>
      <c r="V209" s="3"/>
      <c r="W209" s="3"/>
      <c r="X209" s="3"/>
      <c r="Y209" s="3"/>
      <c r="Z209" s="3"/>
      <c r="AA209" s="3"/>
    </row>
    <row r="210" spans="1:27" ht="14.25" x14ac:dyDescent="0.2">
      <c r="A210" s="77"/>
      <c r="B210" s="144"/>
      <c r="C210" s="144"/>
      <c r="D210" s="144"/>
      <c r="E210" s="144"/>
      <c r="F210" s="144"/>
      <c r="G210" s="144"/>
      <c r="H210" s="144"/>
      <c r="I210" s="144"/>
      <c r="J210" s="3"/>
      <c r="K210" s="3"/>
      <c r="L210" s="3"/>
      <c r="M210" s="3"/>
      <c r="N210" s="3"/>
      <c r="O210" s="3"/>
      <c r="P210" s="3"/>
      <c r="Q210" s="3"/>
      <c r="R210" s="3"/>
      <c r="S210" s="3"/>
      <c r="T210" s="3"/>
      <c r="U210" s="3"/>
      <c r="V210" s="3"/>
      <c r="W210" s="3"/>
      <c r="X210" s="3"/>
      <c r="Y210" s="3"/>
      <c r="Z210" s="3"/>
      <c r="AA210" s="3"/>
    </row>
    <row r="211" spans="1:27" ht="14.25" x14ac:dyDescent="0.2">
      <c r="A211" s="77"/>
      <c r="B211" s="144"/>
      <c r="C211" s="144"/>
      <c r="D211" s="144"/>
      <c r="E211" s="144"/>
      <c r="F211" s="144"/>
      <c r="G211" s="144"/>
      <c r="H211" s="144"/>
      <c r="I211" s="144"/>
      <c r="J211" s="3"/>
      <c r="K211" s="3"/>
      <c r="L211" s="3"/>
      <c r="M211" s="3"/>
      <c r="N211" s="3"/>
      <c r="O211" s="3"/>
      <c r="P211" s="3"/>
      <c r="Q211" s="3"/>
      <c r="R211" s="3"/>
      <c r="S211" s="3"/>
      <c r="T211" s="3"/>
      <c r="U211" s="3"/>
      <c r="V211" s="3"/>
      <c r="W211" s="3"/>
      <c r="X211" s="3"/>
      <c r="Y211" s="3"/>
      <c r="Z211" s="3"/>
      <c r="AA211" s="3"/>
    </row>
    <row r="212" spans="1:27" ht="14.25" x14ac:dyDescent="0.2">
      <c r="A212" s="77"/>
      <c r="B212" s="144"/>
      <c r="C212" s="144"/>
      <c r="D212" s="144"/>
      <c r="E212" s="144"/>
      <c r="F212" s="144"/>
      <c r="G212" s="144"/>
      <c r="H212" s="144"/>
      <c r="I212" s="144"/>
      <c r="J212" s="3"/>
      <c r="K212" s="3"/>
      <c r="L212" s="3"/>
      <c r="M212" s="3"/>
      <c r="N212" s="3"/>
      <c r="O212" s="3"/>
      <c r="P212" s="3"/>
      <c r="Q212" s="3"/>
      <c r="R212" s="3"/>
      <c r="S212" s="3"/>
      <c r="T212" s="3"/>
      <c r="U212" s="3"/>
      <c r="V212" s="3"/>
      <c r="W212" s="3"/>
      <c r="X212" s="3"/>
      <c r="Y212" s="3"/>
      <c r="Z212" s="3"/>
      <c r="AA212" s="3"/>
    </row>
    <row r="213" spans="1:27" ht="14.25" x14ac:dyDescent="0.2">
      <c r="A213" s="77"/>
      <c r="B213" s="144"/>
      <c r="C213" s="144"/>
      <c r="D213" s="144"/>
      <c r="E213" s="144"/>
      <c r="F213" s="144"/>
      <c r="G213" s="144"/>
      <c r="H213" s="144"/>
      <c r="I213" s="144"/>
      <c r="J213" s="3"/>
      <c r="K213" s="3"/>
      <c r="L213" s="3"/>
      <c r="M213" s="3"/>
      <c r="N213" s="3"/>
      <c r="O213" s="3"/>
      <c r="P213" s="3"/>
      <c r="Q213" s="3"/>
      <c r="R213" s="3"/>
      <c r="S213" s="3"/>
      <c r="T213" s="3"/>
      <c r="U213" s="3"/>
      <c r="V213" s="3"/>
      <c r="W213" s="3"/>
      <c r="X213" s="3"/>
      <c r="Y213" s="3"/>
      <c r="Z213" s="3"/>
      <c r="AA213" s="3"/>
    </row>
    <row r="214" spans="1:27" ht="14.25" x14ac:dyDescent="0.2">
      <c r="A214" s="77"/>
      <c r="B214" s="144"/>
      <c r="C214" s="144"/>
      <c r="D214" s="144"/>
      <c r="E214" s="144"/>
      <c r="F214" s="144"/>
      <c r="G214" s="144"/>
      <c r="H214" s="144"/>
      <c r="I214" s="144"/>
      <c r="J214" s="3"/>
      <c r="K214" s="3"/>
      <c r="L214" s="3"/>
      <c r="M214" s="3"/>
      <c r="N214" s="3"/>
      <c r="O214" s="3"/>
      <c r="P214" s="3"/>
      <c r="Q214" s="3"/>
      <c r="R214" s="3"/>
      <c r="S214" s="3"/>
      <c r="T214" s="3"/>
      <c r="U214" s="3"/>
      <c r="V214" s="3"/>
      <c r="W214" s="3"/>
      <c r="X214" s="3"/>
      <c r="Y214" s="3"/>
      <c r="Z214" s="3"/>
      <c r="AA214" s="3"/>
    </row>
    <row r="215" spans="1:27" ht="14.25" x14ac:dyDescent="0.2">
      <c r="A215" s="77"/>
      <c r="B215" s="144"/>
      <c r="C215" s="144"/>
      <c r="D215" s="144"/>
      <c r="E215" s="144"/>
      <c r="F215" s="144"/>
      <c r="G215" s="144"/>
      <c r="H215" s="144"/>
      <c r="I215" s="144"/>
      <c r="J215" s="3"/>
      <c r="K215" s="3"/>
      <c r="L215" s="3"/>
      <c r="M215" s="3"/>
      <c r="N215" s="3"/>
      <c r="O215" s="3"/>
      <c r="P215" s="3"/>
      <c r="Q215" s="3"/>
      <c r="R215" s="3"/>
      <c r="S215" s="3"/>
      <c r="T215" s="3"/>
      <c r="U215" s="3"/>
      <c r="V215" s="3"/>
      <c r="W215" s="3"/>
      <c r="X215" s="3"/>
      <c r="Y215" s="3"/>
      <c r="Z215" s="3"/>
      <c r="AA215" s="3"/>
    </row>
    <row r="216" spans="1:27" ht="14.25" x14ac:dyDescent="0.2">
      <c r="A216" s="77"/>
      <c r="B216" s="144"/>
      <c r="C216" s="144"/>
      <c r="D216" s="144"/>
      <c r="E216" s="144"/>
      <c r="F216" s="144"/>
      <c r="G216" s="144"/>
      <c r="H216" s="144"/>
      <c r="I216" s="144"/>
      <c r="J216" s="3"/>
      <c r="K216" s="3"/>
      <c r="L216" s="3"/>
      <c r="M216" s="3"/>
      <c r="N216" s="3"/>
      <c r="O216" s="3"/>
      <c r="P216" s="3"/>
      <c r="Q216" s="3"/>
      <c r="R216" s="3"/>
      <c r="S216" s="3"/>
      <c r="T216" s="3"/>
      <c r="U216" s="3"/>
      <c r="V216" s="3"/>
      <c r="W216" s="3"/>
      <c r="X216" s="3"/>
      <c r="Y216" s="3"/>
      <c r="Z216" s="3"/>
      <c r="AA216" s="3"/>
    </row>
    <row r="217" spans="1:27" ht="14.25" x14ac:dyDescent="0.2">
      <c r="A217" s="77"/>
      <c r="B217" s="144"/>
      <c r="C217" s="144"/>
      <c r="D217" s="144"/>
      <c r="E217" s="144"/>
      <c r="F217" s="144"/>
      <c r="G217" s="144"/>
      <c r="H217" s="144"/>
      <c r="I217" s="144"/>
      <c r="J217" s="3"/>
      <c r="K217" s="3"/>
      <c r="L217" s="3"/>
      <c r="M217" s="3"/>
      <c r="N217" s="3"/>
      <c r="O217" s="3"/>
      <c r="P217" s="3"/>
      <c r="Q217" s="3"/>
      <c r="R217" s="3"/>
      <c r="S217" s="3"/>
      <c r="T217" s="3"/>
      <c r="U217" s="3"/>
      <c r="V217" s="3"/>
      <c r="W217" s="3"/>
      <c r="X217" s="3"/>
      <c r="Y217" s="3"/>
      <c r="Z217" s="3"/>
      <c r="AA217" s="3"/>
    </row>
    <row r="218" spans="1:27" ht="14.25" x14ac:dyDescent="0.2">
      <c r="A218" s="77"/>
      <c r="B218" s="144"/>
      <c r="C218" s="144"/>
      <c r="D218" s="144"/>
      <c r="E218" s="144"/>
      <c r="F218" s="144"/>
      <c r="G218" s="144"/>
      <c r="H218" s="144"/>
      <c r="I218" s="144"/>
      <c r="J218" s="3"/>
      <c r="K218" s="3"/>
      <c r="L218" s="3"/>
      <c r="M218" s="3"/>
      <c r="N218" s="3"/>
      <c r="O218" s="3"/>
      <c r="P218" s="3"/>
      <c r="Q218" s="3"/>
      <c r="R218" s="3"/>
      <c r="S218" s="3"/>
      <c r="T218" s="3"/>
      <c r="U218" s="3"/>
      <c r="V218" s="3"/>
      <c r="W218" s="3"/>
      <c r="X218" s="3"/>
      <c r="Y218" s="3"/>
      <c r="Z218" s="3"/>
      <c r="AA218" s="3"/>
    </row>
    <row r="219" spans="1:27" ht="14.25" x14ac:dyDescent="0.2">
      <c r="A219" s="77"/>
      <c r="B219" s="144"/>
      <c r="C219" s="144"/>
      <c r="D219" s="144"/>
      <c r="E219" s="144"/>
      <c r="F219" s="144"/>
      <c r="G219" s="144"/>
      <c r="H219" s="144"/>
      <c r="I219" s="144"/>
      <c r="J219" s="3"/>
      <c r="K219" s="3"/>
      <c r="L219" s="3"/>
      <c r="M219" s="3"/>
      <c r="N219" s="3"/>
      <c r="O219" s="3"/>
      <c r="P219" s="3"/>
      <c r="Q219" s="3"/>
      <c r="R219" s="3"/>
      <c r="S219" s="3"/>
      <c r="T219" s="3"/>
      <c r="U219" s="3"/>
      <c r="V219" s="3"/>
      <c r="W219" s="3"/>
      <c r="X219" s="3"/>
      <c r="Y219" s="3"/>
      <c r="Z219" s="3"/>
      <c r="AA219" s="3"/>
    </row>
    <row r="220" spans="1:27" ht="14.25" x14ac:dyDescent="0.2">
      <c r="A220" s="77"/>
      <c r="B220" s="144"/>
      <c r="C220" s="144"/>
      <c r="D220" s="144"/>
      <c r="E220" s="144"/>
      <c r="F220" s="144"/>
      <c r="G220" s="144"/>
      <c r="H220" s="144"/>
      <c r="I220" s="144"/>
      <c r="J220" s="3"/>
      <c r="K220" s="3"/>
      <c r="L220" s="3"/>
      <c r="M220" s="3"/>
      <c r="N220" s="3"/>
      <c r="O220" s="3"/>
      <c r="P220" s="3"/>
      <c r="Q220" s="3"/>
      <c r="R220" s="3"/>
      <c r="S220" s="3"/>
      <c r="T220" s="3"/>
      <c r="U220" s="3"/>
      <c r="V220" s="3"/>
      <c r="W220" s="3"/>
      <c r="X220" s="3"/>
      <c r="Y220" s="3"/>
      <c r="Z220" s="3"/>
      <c r="AA220" s="3"/>
    </row>
    <row r="221" spans="1:27" ht="14.25" x14ac:dyDescent="0.2">
      <c r="A221" s="77"/>
      <c r="B221" s="144"/>
      <c r="C221" s="144"/>
      <c r="D221" s="144"/>
      <c r="E221" s="144"/>
      <c r="F221" s="144"/>
      <c r="G221" s="144"/>
      <c r="H221" s="144"/>
      <c r="I221" s="144"/>
      <c r="J221" s="3"/>
      <c r="K221" s="3"/>
      <c r="L221" s="3"/>
      <c r="M221" s="3"/>
      <c r="N221" s="3"/>
      <c r="O221" s="3"/>
      <c r="P221" s="3"/>
      <c r="Q221" s="3"/>
      <c r="R221" s="3"/>
      <c r="S221" s="3"/>
      <c r="T221" s="3"/>
      <c r="U221" s="3"/>
      <c r="V221" s="3"/>
      <c r="W221" s="3"/>
      <c r="X221" s="3"/>
      <c r="Y221" s="3"/>
      <c r="Z221" s="3"/>
      <c r="AA221" s="3"/>
    </row>
    <row r="222" spans="1:27" ht="14.25" x14ac:dyDescent="0.2">
      <c r="A222" s="77"/>
      <c r="B222" s="144"/>
      <c r="C222" s="144"/>
      <c r="D222" s="144"/>
      <c r="E222" s="144"/>
      <c r="F222" s="144"/>
      <c r="G222" s="144"/>
      <c r="H222" s="144"/>
      <c r="I222" s="144"/>
      <c r="J222" s="3"/>
      <c r="K222" s="3"/>
      <c r="L222" s="3"/>
      <c r="M222" s="3"/>
      <c r="N222" s="3"/>
      <c r="O222" s="3"/>
      <c r="P222" s="3"/>
      <c r="Q222" s="3"/>
      <c r="R222" s="3"/>
      <c r="S222" s="3"/>
      <c r="T222" s="3"/>
      <c r="U222" s="3"/>
      <c r="V222" s="3"/>
      <c r="W222" s="3"/>
      <c r="X222" s="3"/>
      <c r="Y222" s="3"/>
      <c r="Z222" s="3"/>
      <c r="AA222" s="3"/>
    </row>
    <row r="223" spans="1:27" ht="14.25" x14ac:dyDescent="0.2">
      <c r="A223" s="77"/>
      <c r="B223" s="144"/>
      <c r="C223" s="144"/>
      <c r="D223" s="144"/>
      <c r="E223" s="144"/>
      <c r="F223" s="144"/>
      <c r="G223" s="144"/>
      <c r="H223" s="144"/>
      <c r="I223" s="144"/>
      <c r="J223" s="3"/>
      <c r="K223" s="3"/>
      <c r="L223" s="3"/>
      <c r="M223" s="3"/>
      <c r="N223" s="3"/>
      <c r="O223" s="3"/>
      <c r="P223" s="3"/>
      <c r="Q223" s="3"/>
      <c r="R223" s="3"/>
      <c r="S223" s="3"/>
      <c r="T223" s="3"/>
      <c r="U223" s="3"/>
      <c r="V223" s="3"/>
      <c r="W223" s="3"/>
      <c r="X223" s="3"/>
      <c r="Y223" s="3"/>
      <c r="Z223" s="3"/>
      <c r="AA223" s="3"/>
    </row>
    <row r="224" spans="1:27" ht="14.25" x14ac:dyDescent="0.2">
      <c r="A224" s="77"/>
      <c r="B224" s="144"/>
      <c r="C224" s="144"/>
      <c r="D224" s="144"/>
      <c r="E224" s="144"/>
      <c r="F224" s="144"/>
      <c r="G224" s="144"/>
      <c r="H224" s="144"/>
      <c r="I224" s="144"/>
      <c r="J224" s="3"/>
      <c r="K224" s="3"/>
      <c r="L224" s="3"/>
      <c r="M224" s="3"/>
      <c r="N224" s="3"/>
      <c r="O224" s="3"/>
      <c r="P224" s="3"/>
      <c r="Q224" s="3"/>
      <c r="R224" s="3"/>
      <c r="S224" s="3"/>
      <c r="T224" s="3"/>
      <c r="U224" s="3"/>
      <c r="V224" s="3"/>
      <c r="W224" s="3"/>
      <c r="X224" s="3"/>
      <c r="Y224" s="3"/>
      <c r="Z224" s="3"/>
      <c r="AA224" s="3"/>
    </row>
    <row r="225" spans="1:27" ht="14.25" x14ac:dyDescent="0.2">
      <c r="A225" s="77"/>
      <c r="B225" s="144"/>
      <c r="C225" s="144"/>
      <c r="D225" s="144"/>
      <c r="E225" s="144"/>
      <c r="F225" s="144"/>
      <c r="G225" s="144"/>
      <c r="H225" s="144"/>
      <c r="I225" s="144"/>
      <c r="J225" s="3"/>
      <c r="K225" s="3"/>
      <c r="L225" s="3"/>
      <c r="M225" s="3"/>
      <c r="N225" s="3"/>
      <c r="O225" s="3"/>
      <c r="P225" s="3"/>
      <c r="Q225" s="3"/>
      <c r="R225" s="3"/>
      <c r="S225" s="3"/>
      <c r="T225" s="3"/>
      <c r="U225" s="3"/>
      <c r="V225" s="3"/>
      <c r="W225" s="3"/>
      <c r="X225" s="3"/>
      <c r="Y225" s="3"/>
      <c r="Z225" s="3"/>
      <c r="AA225" s="3"/>
    </row>
    <row r="226" spans="1:27" ht="14.25" x14ac:dyDescent="0.2">
      <c r="A226" s="77"/>
      <c r="B226" s="144"/>
      <c r="C226" s="144"/>
      <c r="D226" s="144"/>
      <c r="E226" s="144"/>
      <c r="F226" s="144"/>
      <c r="G226" s="144"/>
      <c r="H226" s="144"/>
      <c r="I226" s="144"/>
      <c r="J226" s="3"/>
      <c r="K226" s="3"/>
      <c r="L226" s="3"/>
      <c r="M226" s="3"/>
      <c r="N226" s="3"/>
      <c r="O226" s="3"/>
      <c r="P226" s="3"/>
      <c r="Q226" s="3"/>
      <c r="R226" s="3"/>
      <c r="S226" s="3"/>
      <c r="T226" s="3"/>
      <c r="U226" s="3"/>
      <c r="V226" s="3"/>
      <c r="W226" s="3"/>
      <c r="X226" s="3"/>
      <c r="Y226" s="3"/>
      <c r="Z226" s="3"/>
      <c r="AA226" s="3"/>
    </row>
    <row r="227" spans="1:27" ht="14.25" x14ac:dyDescent="0.2">
      <c r="A227" s="77"/>
      <c r="B227" s="144"/>
      <c r="C227" s="144"/>
      <c r="D227" s="144"/>
      <c r="E227" s="144"/>
      <c r="F227" s="144"/>
      <c r="G227" s="144"/>
      <c r="H227" s="144"/>
      <c r="I227" s="144"/>
      <c r="J227" s="3"/>
      <c r="K227" s="3"/>
      <c r="L227" s="3"/>
      <c r="M227" s="3"/>
      <c r="N227" s="3"/>
      <c r="O227" s="3"/>
      <c r="P227" s="3"/>
      <c r="Q227" s="3"/>
      <c r="R227" s="3"/>
      <c r="S227" s="3"/>
      <c r="T227" s="3"/>
      <c r="U227" s="3"/>
      <c r="V227" s="3"/>
      <c r="W227" s="3"/>
      <c r="X227" s="3"/>
      <c r="Y227" s="3"/>
      <c r="Z227" s="3"/>
      <c r="AA227" s="3"/>
    </row>
    <row r="228" spans="1:27" ht="14.25" x14ac:dyDescent="0.2">
      <c r="A228" s="77"/>
      <c r="B228" s="144"/>
      <c r="C228" s="144"/>
      <c r="D228" s="144"/>
      <c r="E228" s="144"/>
      <c r="F228" s="144"/>
      <c r="G228" s="144"/>
      <c r="H228" s="144"/>
      <c r="I228" s="144"/>
      <c r="J228" s="3"/>
      <c r="K228" s="3"/>
      <c r="L228" s="3"/>
      <c r="M228" s="3"/>
      <c r="N228" s="3"/>
      <c r="O228" s="3"/>
      <c r="P228" s="3"/>
      <c r="Q228" s="3"/>
      <c r="R228" s="3"/>
      <c r="S228" s="3"/>
      <c r="T228" s="3"/>
      <c r="U228" s="3"/>
      <c r="V228" s="3"/>
      <c r="W228" s="3"/>
      <c r="X228" s="3"/>
      <c r="Y228" s="3"/>
      <c r="Z228" s="3"/>
      <c r="AA228" s="3"/>
    </row>
    <row r="229" spans="1:27" ht="14.25" x14ac:dyDescent="0.2">
      <c r="A229" s="77"/>
      <c r="B229" s="144"/>
      <c r="C229" s="144"/>
      <c r="D229" s="144"/>
      <c r="E229" s="144"/>
      <c r="F229" s="144"/>
      <c r="G229" s="144"/>
      <c r="H229" s="144"/>
      <c r="I229" s="144"/>
      <c r="J229" s="3"/>
      <c r="K229" s="3"/>
      <c r="L229" s="3"/>
      <c r="M229" s="3"/>
      <c r="N229" s="3"/>
      <c r="O229" s="3"/>
      <c r="P229" s="3"/>
      <c r="Q229" s="3"/>
      <c r="R229" s="3"/>
      <c r="S229" s="3"/>
      <c r="T229" s="3"/>
      <c r="U229" s="3"/>
      <c r="V229" s="3"/>
      <c r="W229" s="3"/>
      <c r="X229" s="3"/>
      <c r="Y229" s="3"/>
      <c r="Z229" s="3"/>
      <c r="AA229" s="3"/>
    </row>
    <row r="230" spans="1:27" ht="14.25" x14ac:dyDescent="0.2">
      <c r="A230" s="77"/>
      <c r="B230" s="144"/>
      <c r="C230" s="144"/>
      <c r="D230" s="144"/>
      <c r="E230" s="144"/>
      <c r="F230" s="144"/>
      <c r="G230" s="144"/>
      <c r="H230" s="144"/>
      <c r="I230" s="144"/>
      <c r="J230" s="3"/>
      <c r="K230" s="3"/>
      <c r="L230" s="3"/>
      <c r="M230" s="3"/>
      <c r="N230" s="3"/>
      <c r="O230" s="3"/>
      <c r="P230" s="3"/>
      <c r="Q230" s="3"/>
      <c r="R230" s="3"/>
      <c r="S230" s="3"/>
      <c r="T230" s="3"/>
      <c r="U230" s="3"/>
      <c r="V230" s="3"/>
      <c r="W230" s="3"/>
      <c r="X230" s="3"/>
      <c r="Y230" s="3"/>
      <c r="Z230" s="3"/>
      <c r="AA230" s="3"/>
    </row>
    <row r="231" spans="1:27" ht="14.25" x14ac:dyDescent="0.2">
      <c r="A231" s="77"/>
      <c r="B231" s="144"/>
      <c r="C231" s="144"/>
      <c r="D231" s="144"/>
      <c r="E231" s="144"/>
      <c r="F231" s="144"/>
      <c r="G231" s="144"/>
      <c r="H231" s="144"/>
      <c r="I231" s="144"/>
      <c r="J231" s="3"/>
      <c r="K231" s="3"/>
      <c r="L231" s="3"/>
      <c r="M231" s="3"/>
      <c r="N231" s="3"/>
      <c r="O231" s="3"/>
      <c r="P231" s="3"/>
      <c r="Q231" s="3"/>
      <c r="R231" s="3"/>
      <c r="S231" s="3"/>
      <c r="T231" s="3"/>
      <c r="U231" s="3"/>
      <c r="V231" s="3"/>
      <c r="W231" s="3"/>
      <c r="X231" s="3"/>
      <c r="Y231" s="3"/>
      <c r="Z231" s="3"/>
      <c r="AA231" s="3"/>
    </row>
    <row r="232" spans="1:27" ht="14.25" x14ac:dyDescent="0.2">
      <c r="A232" s="77"/>
      <c r="B232" s="144"/>
      <c r="C232" s="144"/>
      <c r="D232" s="144"/>
      <c r="E232" s="144"/>
      <c r="F232" s="144"/>
      <c r="G232" s="144"/>
      <c r="H232" s="144"/>
      <c r="I232" s="144"/>
      <c r="J232" s="3"/>
      <c r="K232" s="3"/>
      <c r="L232" s="3"/>
      <c r="M232" s="3"/>
      <c r="N232" s="3"/>
      <c r="O232" s="3"/>
      <c r="P232" s="3"/>
      <c r="Q232" s="3"/>
      <c r="R232" s="3"/>
      <c r="S232" s="3"/>
      <c r="T232" s="3"/>
      <c r="U232" s="3"/>
      <c r="V232" s="3"/>
      <c r="W232" s="3"/>
      <c r="X232" s="3"/>
      <c r="Y232" s="3"/>
      <c r="Z232" s="3"/>
      <c r="AA232" s="3"/>
    </row>
    <row r="233" spans="1:27" ht="14.25" x14ac:dyDescent="0.2">
      <c r="A233" s="77"/>
      <c r="B233" s="144"/>
      <c r="C233" s="144"/>
      <c r="D233" s="144"/>
      <c r="E233" s="144"/>
      <c r="F233" s="144"/>
      <c r="G233" s="144"/>
      <c r="H233" s="144"/>
      <c r="I233" s="144"/>
      <c r="J233" s="3"/>
      <c r="K233" s="3"/>
      <c r="L233" s="3"/>
      <c r="M233" s="3"/>
      <c r="N233" s="3"/>
      <c r="O233" s="3"/>
      <c r="P233" s="3"/>
      <c r="Q233" s="3"/>
      <c r="R233" s="3"/>
      <c r="S233" s="3"/>
      <c r="T233" s="3"/>
      <c r="U233" s="3"/>
      <c r="V233" s="3"/>
      <c r="W233" s="3"/>
      <c r="X233" s="3"/>
      <c r="Y233" s="3"/>
      <c r="Z233" s="3"/>
      <c r="AA233" s="3"/>
    </row>
    <row r="234" spans="1:27" ht="14.25" x14ac:dyDescent="0.2">
      <c r="A234" s="77"/>
      <c r="B234" s="144"/>
      <c r="C234" s="144"/>
      <c r="D234" s="144"/>
      <c r="E234" s="144"/>
      <c r="F234" s="144"/>
      <c r="G234" s="144"/>
      <c r="H234" s="144"/>
      <c r="I234" s="144"/>
      <c r="J234" s="3"/>
      <c r="K234" s="3"/>
      <c r="L234" s="3"/>
      <c r="M234" s="3"/>
      <c r="N234" s="3"/>
      <c r="O234" s="3"/>
      <c r="P234" s="3"/>
      <c r="Q234" s="3"/>
      <c r="R234" s="3"/>
      <c r="S234" s="3"/>
      <c r="T234" s="3"/>
      <c r="U234" s="3"/>
      <c r="V234" s="3"/>
      <c r="W234" s="3"/>
      <c r="X234" s="3"/>
      <c r="Y234" s="3"/>
      <c r="Z234" s="3"/>
      <c r="AA234" s="3"/>
    </row>
    <row r="235" spans="1:27" ht="14.25" x14ac:dyDescent="0.2">
      <c r="A235" s="77"/>
      <c r="B235" s="144"/>
      <c r="C235" s="144"/>
      <c r="D235" s="144"/>
      <c r="E235" s="144"/>
      <c r="F235" s="144"/>
      <c r="G235" s="144"/>
      <c r="H235" s="144"/>
      <c r="I235" s="144"/>
      <c r="J235" s="3"/>
      <c r="K235" s="3"/>
      <c r="L235" s="3"/>
      <c r="M235" s="3"/>
      <c r="N235" s="3"/>
      <c r="O235" s="3"/>
      <c r="P235" s="3"/>
      <c r="Q235" s="3"/>
      <c r="R235" s="3"/>
      <c r="S235" s="3"/>
      <c r="T235" s="3"/>
      <c r="U235" s="3"/>
      <c r="V235" s="3"/>
      <c r="W235" s="3"/>
      <c r="X235" s="3"/>
      <c r="Y235" s="3"/>
      <c r="Z235" s="3"/>
      <c r="AA235" s="3"/>
    </row>
    <row r="236" spans="1:27" ht="14.25" x14ac:dyDescent="0.2">
      <c r="A236" s="77"/>
      <c r="B236" s="144"/>
      <c r="C236" s="144"/>
      <c r="D236" s="144"/>
      <c r="E236" s="144"/>
      <c r="F236" s="144"/>
      <c r="G236" s="144"/>
      <c r="H236" s="144"/>
      <c r="I236" s="144"/>
      <c r="J236" s="3"/>
      <c r="K236" s="3"/>
      <c r="L236" s="3"/>
      <c r="M236" s="3"/>
      <c r="N236" s="3"/>
      <c r="O236" s="3"/>
      <c r="P236" s="3"/>
      <c r="Q236" s="3"/>
      <c r="R236" s="3"/>
      <c r="S236" s="3"/>
      <c r="T236" s="3"/>
      <c r="U236" s="3"/>
      <c r="V236" s="3"/>
      <c r="W236" s="3"/>
      <c r="X236" s="3"/>
      <c r="Y236" s="3"/>
      <c r="Z236" s="3"/>
      <c r="AA236" s="3"/>
    </row>
    <row r="237" spans="1:27" ht="14.25" x14ac:dyDescent="0.2">
      <c r="A237" s="77"/>
      <c r="B237" s="144"/>
      <c r="C237" s="144"/>
      <c r="D237" s="144"/>
      <c r="E237" s="144"/>
      <c r="F237" s="144"/>
      <c r="G237" s="144"/>
      <c r="H237" s="144"/>
      <c r="I237" s="144"/>
      <c r="J237" s="3"/>
      <c r="K237" s="3"/>
      <c r="L237" s="3"/>
      <c r="M237" s="3"/>
      <c r="N237" s="3"/>
      <c r="O237" s="3"/>
      <c r="P237" s="3"/>
      <c r="Q237" s="3"/>
      <c r="R237" s="3"/>
      <c r="S237" s="3"/>
      <c r="T237" s="3"/>
      <c r="U237" s="3"/>
      <c r="V237" s="3"/>
      <c r="W237" s="3"/>
      <c r="X237" s="3"/>
      <c r="Y237" s="3"/>
      <c r="Z237" s="3"/>
      <c r="AA237" s="3"/>
    </row>
    <row r="238" spans="1:27" ht="14.25" x14ac:dyDescent="0.2">
      <c r="A238" s="77"/>
      <c r="B238" s="144"/>
      <c r="C238" s="144"/>
      <c r="D238" s="144"/>
      <c r="E238" s="144"/>
      <c r="F238" s="144"/>
      <c r="G238" s="144"/>
      <c r="H238" s="144"/>
      <c r="I238" s="144"/>
      <c r="J238" s="3"/>
      <c r="K238" s="3"/>
      <c r="L238" s="3"/>
      <c r="M238" s="3"/>
      <c r="N238" s="3"/>
      <c r="O238" s="3"/>
      <c r="P238" s="3"/>
      <c r="Q238" s="3"/>
      <c r="R238" s="3"/>
      <c r="S238" s="3"/>
      <c r="T238" s="3"/>
      <c r="U238" s="3"/>
      <c r="V238" s="3"/>
      <c r="W238" s="3"/>
      <c r="X238" s="3"/>
      <c r="Y238" s="3"/>
      <c r="Z238" s="3"/>
      <c r="AA238" s="3"/>
    </row>
    <row r="239" spans="1:27" ht="14.25" x14ac:dyDescent="0.2">
      <c r="A239" s="77"/>
      <c r="B239" s="144"/>
      <c r="C239" s="144"/>
      <c r="D239" s="144"/>
      <c r="E239" s="144"/>
      <c r="F239" s="144"/>
      <c r="G239" s="144"/>
      <c r="H239" s="144"/>
      <c r="I239" s="144"/>
      <c r="J239" s="3"/>
      <c r="K239" s="3"/>
      <c r="L239" s="3"/>
      <c r="M239" s="3"/>
      <c r="N239" s="3"/>
      <c r="O239" s="3"/>
      <c r="P239" s="3"/>
      <c r="Q239" s="3"/>
      <c r="R239" s="3"/>
      <c r="S239" s="3"/>
      <c r="T239" s="3"/>
      <c r="U239" s="3"/>
      <c r="V239" s="3"/>
      <c r="W239" s="3"/>
      <c r="X239" s="3"/>
      <c r="Y239" s="3"/>
      <c r="Z239" s="3"/>
      <c r="AA239" s="3"/>
    </row>
    <row r="240" spans="1:27" ht="14.25" x14ac:dyDescent="0.2">
      <c r="A240" s="77"/>
      <c r="B240" s="144"/>
      <c r="C240" s="144"/>
      <c r="D240" s="144"/>
      <c r="E240" s="144"/>
      <c r="F240" s="144"/>
      <c r="G240" s="144"/>
      <c r="H240" s="144"/>
      <c r="I240" s="144"/>
      <c r="J240" s="3"/>
      <c r="K240" s="3"/>
      <c r="L240" s="3"/>
      <c r="M240" s="3"/>
      <c r="N240" s="3"/>
      <c r="O240" s="3"/>
      <c r="P240" s="3"/>
      <c r="Q240" s="3"/>
      <c r="R240" s="3"/>
      <c r="S240" s="3"/>
      <c r="T240" s="3"/>
      <c r="U240" s="3"/>
      <c r="V240" s="3"/>
      <c r="W240" s="3"/>
      <c r="X240" s="3"/>
      <c r="Y240" s="3"/>
      <c r="Z240" s="3"/>
      <c r="AA240" s="3"/>
    </row>
    <row r="241" spans="1:27" ht="14.25" x14ac:dyDescent="0.2">
      <c r="A241" s="77"/>
      <c r="B241" s="144"/>
      <c r="C241" s="144"/>
      <c r="D241" s="144"/>
      <c r="E241" s="144"/>
      <c r="F241" s="144"/>
      <c r="G241" s="144"/>
      <c r="H241" s="144"/>
      <c r="I241" s="144"/>
      <c r="J241" s="3"/>
      <c r="K241" s="3"/>
      <c r="L241" s="3"/>
      <c r="M241" s="3"/>
      <c r="N241" s="3"/>
      <c r="O241" s="3"/>
      <c r="P241" s="3"/>
      <c r="Q241" s="3"/>
      <c r="R241" s="3"/>
      <c r="S241" s="3"/>
      <c r="T241" s="3"/>
      <c r="U241" s="3"/>
      <c r="V241" s="3"/>
      <c r="W241" s="3"/>
      <c r="X241" s="3"/>
      <c r="Y241" s="3"/>
      <c r="Z241" s="3"/>
      <c r="AA241" s="3"/>
    </row>
    <row r="242" spans="1:27" ht="14.25" x14ac:dyDescent="0.2">
      <c r="A242" s="77"/>
      <c r="B242" s="144"/>
      <c r="C242" s="144"/>
      <c r="D242" s="144"/>
      <c r="E242" s="144"/>
      <c r="F242" s="144"/>
      <c r="G242" s="144"/>
      <c r="H242" s="144"/>
      <c r="I242" s="144"/>
      <c r="J242" s="3"/>
      <c r="K242" s="3"/>
      <c r="L242" s="3"/>
      <c r="M242" s="3"/>
      <c r="N242" s="3"/>
      <c r="O242" s="3"/>
      <c r="P242" s="3"/>
      <c r="Q242" s="3"/>
      <c r="R242" s="3"/>
      <c r="S242" s="3"/>
      <c r="T242" s="3"/>
      <c r="U242" s="3"/>
      <c r="V242" s="3"/>
      <c r="W242" s="3"/>
      <c r="X242" s="3"/>
      <c r="Y242" s="3"/>
      <c r="Z242" s="3"/>
      <c r="AA242" s="3"/>
    </row>
    <row r="243" spans="1:27" ht="14.25" x14ac:dyDescent="0.2">
      <c r="A243" s="77"/>
      <c r="B243" s="144"/>
      <c r="C243" s="144"/>
      <c r="D243" s="144"/>
      <c r="E243" s="144"/>
      <c r="F243" s="144"/>
      <c r="G243" s="144"/>
      <c r="H243" s="144"/>
      <c r="I243" s="144"/>
      <c r="J243" s="3"/>
      <c r="K243" s="3"/>
      <c r="L243" s="3"/>
      <c r="M243" s="3"/>
      <c r="N243" s="3"/>
      <c r="O243" s="3"/>
      <c r="P243" s="3"/>
      <c r="Q243" s="3"/>
      <c r="R243" s="3"/>
      <c r="S243" s="3"/>
      <c r="T243" s="3"/>
      <c r="U243" s="3"/>
      <c r="V243" s="3"/>
      <c r="W243" s="3"/>
      <c r="X243" s="3"/>
      <c r="Y243" s="3"/>
      <c r="Z243" s="3"/>
      <c r="AA243" s="3"/>
    </row>
    <row r="244" spans="1:27" ht="14.25" x14ac:dyDescent="0.2">
      <c r="A244" s="77"/>
      <c r="B244" s="144"/>
      <c r="C244" s="144"/>
      <c r="D244" s="144"/>
      <c r="E244" s="144"/>
      <c r="F244" s="144"/>
      <c r="G244" s="144"/>
      <c r="H244" s="144"/>
      <c r="I244" s="144"/>
      <c r="J244" s="3"/>
      <c r="K244" s="3"/>
      <c r="L244" s="3"/>
      <c r="M244" s="3"/>
      <c r="N244" s="3"/>
      <c r="O244" s="3"/>
      <c r="P244" s="3"/>
      <c r="Q244" s="3"/>
      <c r="R244" s="3"/>
      <c r="S244" s="3"/>
      <c r="T244" s="3"/>
      <c r="U244" s="3"/>
      <c r="V244" s="3"/>
      <c r="W244" s="3"/>
      <c r="X244" s="3"/>
      <c r="Y244" s="3"/>
      <c r="Z244" s="3"/>
      <c r="AA244" s="3"/>
    </row>
    <row r="245" spans="1:27" ht="14.25" x14ac:dyDescent="0.2">
      <c r="A245" s="77"/>
      <c r="B245" s="144"/>
      <c r="C245" s="144"/>
      <c r="D245" s="144"/>
      <c r="E245" s="144"/>
      <c r="F245" s="144"/>
      <c r="G245" s="144"/>
      <c r="H245" s="144"/>
      <c r="I245" s="144"/>
      <c r="J245" s="3"/>
      <c r="K245" s="3"/>
      <c r="L245" s="3"/>
      <c r="M245" s="3"/>
      <c r="N245" s="3"/>
      <c r="O245" s="3"/>
      <c r="P245" s="3"/>
      <c r="Q245" s="3"/>
      <c r="R245" s="3"/>
      <c r="S245" s="3"/>
      <c r="T245" s="3"/>
      <c r="U245" s="3"/>
      <c r="V245" s="3"/>
      <c r="W245" s="3"/>
      <c r="X245" s="3"/>
      <c r="Y245" s="3"/>
      <c r="Z245" s="3"/>
      <c r="AA245" s="3"/>
    </row>
    <row r="246" spans="1:27" ht="14.25" x14ac:dyDescent="0.2">
      <c r="A246" s="77"/>
      <c r="B246" s="144"/>
      <c r="C246" s="144"/>
      <c r="D246" s="144"/>
      <c r="E246" s="144"/>
      <c r="F246" s="144"/>
      <c r="G246" s="144"/>
      <c r="H246" s="144"/>
      <c r="I246" s="144"/>
      <c r="J246" s="3"/>
      <c r="K246" s="3"/>
      <c r="L246" s="3"/>
      <c r="M246" s="3"/>
      <c r="N246" s="3"/>
      <c r="O246" s="3"/>
      <c r="P246" s="3"/>
      <c r="Q246" s="3"/>
      <c r="R246" s="3"/>
      <c r="S246" s="3"/>
      <c r="T246" s="3"/>
      <c r="U246" s="3"/>
      <c r="V246" s="3"/>
      <c r="W246" s="3"/>
      <c r="X246" s="3"/>
      <c r="Y246" s="3"/>
      <c r="Z246" s="3"/>
      <c r="AA246" s="3"/>
    </row>
    <row r="247" spans="1:27" ht="14.25" x14ac:dyDescent="0.2">
      <c r="A247" s="77"/>
      <c r="B247" s="144"/>
      <c r="C247" s="144"/>
      <c r="D247" s="144"/>
      <c r="E247" s="144"/>
      <c r="F247" s="144"/>
      <c r="G247" s="144"/>
      <c r="H247" s="144"/>
      <c r="I247" s="144"/>
      <c r="J247" s="3"/>
      <c r="K247" s="3"/>
      <c r="L247" s="3"/>
      <c r="M247" s="3"/>
      <c r="N247" s="3"/>
      <c r="O247" s="3"/>
      <c r="P247" s="3"/>
      <c r="Q247" s="3"/>
      <c r="R247" s="3"/>
      <c r="S247" s="3"/>
      <c r="T247" s="3"/>
      <c r="U247" s="3"/>
      <c r="V247" s="3"/>
      <c r="W247" s="3"/>
      <c r="X247" s="3"/>
      <c r="Y247" s="3"/>
      <c r="Z247" s="3"/>
      <c r="AA247" s="3"/>
    </row>
    <row r="248" spans="1:27" ht="14.25" x14ac:dyDescent="0.2">
      <c r="A248" s="77"/>
      <c r="B248" s="144"/>
      <c r="C248" s="144"/>
      <c r="D248" s="144"/>
      <c r="E248" s="144"/>
      <c r="F248" s="144"/>
      <c r="G248" s="144"/>
      <c r="H248" s="144"/>
      <c r="I248" s="144"/>
      <c r="J248" s="3"/>
      <c r="K248" s="3"/>
      <c r="L248" s="3"/>
      <c r="M248" s="3"/>
      <c r="N248" s="3"/>
      <c r="O248" s="3"/>
      <c r="P248" s="3"/>
      <c r="Q248" s="3"/>
      <c r="R248" s="3"/>
      <c r="S248" s="3"/>
      <c r="T248" s="3"/>
      <c r="U248" s="3"/>
      <c r="V248" s="3"/>
      <c r="W248" s="3"/>
      <c r="X248" s="3"/>
      <c r="Y248" s="3"/>
      <c r="Z248" s="3"/>
      <c r="AA248" s="3"/>
    </row>
    <row r="249" spans="1:27" ht="14.25" x14ac:dyDescent="0.2">
      <c r="A249" s="77"/>
      <c r="B249" s="144"/>
      <c r="C249" s="144"/>
      <c r="D249" s="144"/>
      <c r="E249" s="144"/>
      <c r="F249" s="144"/>
      <c r="G249" s="144"/>
      <c r="H249" s="144"/>
      <c r="I249" s="144"/>
      <c r="J249" s="3"/>
      <c r="K249" s="3"/>
      <c r="L249" s="3"/>
      <c r="M249" s="3"/>
      <c r="N249" s="3"/>
      <c r="O249" s="3"/>
      <c r="P249" s="3"/>
      <c r="Q249" s="3"/>
      <c r="R249" s="3"/>
      <c r="S249" s="3"/>
      <c r="T249" s="3"/>
      <c r="U249" s="3"/>
      <c r="V249" s="3"/>
      <c r="W249" s="3"/>
      <c r="X249" s="3"/>
      <c r="Y249" s="3"/>
      <c r="Z249" s="3"/>
      <c r="AA249" s="3"/>
    </row>
    <row r="250" spans="1:27" ht="14.25" x14ac:dyDescent="0.2">
      <c r="A250" s="77"/>
      <c r="B250" s="144"/>
      <c r="C250" s="144"/>
      <c r="D250" s="144"/>
      <c r="E250" s="144"/>
      <c r="F250" s="144"/>
      <c r="G250" s="144"/>
      <c r="H250" s="144"/>
      <c r="I250" s="144"/>
      <c r="J250" s="3"/>
      <c r="K250" s="3"/>
      <c r="L250" s="3"/>
      <c r="M250" s="3"/>
      <c r="N250" s="3"/>
      <c r="O250" s="3"/>
      <c r="P250" s="3"/>
      <c r="Q250" s="3"/>
      <c r="R250" s="3"/>
      <c r="S250" s="3"/>
      <c r="T250" s="3"/>
      <c r="U250" s="3"/>
      <c r="V250" s="3"/>
      <c r="W250" s="3"/>
      <c r="X250" s="3"/>
      <c r="Y250" s="3"/>
      <c r="Z250" s="3"/>
      <c r="AA250" s="3"/>
    </row>
    <row r="251" spans="1:27" ht="14.25" x14ac:dyDescent="0.2">
      <c r="A251" s="77"/>
      <c r="B251" s="144"/>
      <c r="C251" s="144"/>
      <c r="D251" s="144"/>
      <c r="E251" s="144"/>
      <c r="F251" s="144"/>
      <c r="G251" s="144"/>
      <c r="H251" s="144"/>
      <c r="I251" s="144"/>
      <c r="J251" s="3"/>
      <c r="K251" s="3"/>
      <c r="L251" s="3"/>
      <c r="M251" s="3"/>
      <c r="N251" s="3"/>
      <c r="O251" s="3"/>
      <c r="P251" s="3"/>
      <c r="Q251" s="3"/>
      <c r="R251" s="3"/>
      <c r="S251" s="3"/>
      <c r="T251" s="3"/>
      <c r="U251" s="3"/>
      <c r="V251" s="3"/>
      <c r="W251" s="3"/>
      <c r="X251" s="3"/>
      <c r="Y251" s="3"/>
      <c r="Z251" s="3"/>
      <c r="AA251" s="3"/>
    </row>
    <row r="252" spans="1:27" ht="14.25" x14ac:dyDescent="0.2">
      <c r="A252" s="77"/>
      <c r="B252" s="144"/>
      <c r="C252" s="144"/>
      <c r="D252" s="144"/>
      <c r="E252" s="144"/>
      <c r="F252" s="144"/>
      <c r="G252" s="144"/>
      <c r="H252" s="144"/>
      <c r="I252" s="144"/>
      <c r="J252" s="3"/>
      <c r="K252" s="3"/>
      <c r="L252" s="3"/>
      <c r="M252" s="3"/>
      <c r="N252" s="3"/>
      <c r="O252" s="3"/>
      <c r="P252" s="3"/>
      <c r="Q252" s="3"/>
      <c r="R252" s="3"/>
      <c r="S252" s="3"/>
      <c r="T252" s="3"/>
      <c r="U252" s="3"/>
      <c r="V252" s="3"/>
      <c r="W252" s="3"/>
      <c r="X252" s="3"/>
      <c r="Y252" s="3"/>
      <c r="Z252" s="3"/>
      <c r="AA252" s="3"/>
    </row>
    <row r="253" spans="1:27" ht="14.25" x14ac:dyDescent="0.2">
      <c r="A253" s="77"/>
      <c r="B253" s="144"/>
      <c r="C253" s="144"/>
      <c r="D253" s="144"/>
      <c r="E253" s="144"/>
      <c r="F253" s="144"/>
      <c r="G253" s="144"/>
      <c r="H253" s="144"/>
      <c r="I253" s="144"/>
      <c r="J253" s="3"/>
      <c r="K253" s="3"/>
      <c r="L253" s="3"/>
      <c r="M253" s="3"/>
      <c r="N253" s="3"/>
      <c r="O253" s="3"/>
      <c r="P253" s="3"/>
      <c r="Q253" s="3"/>
      <c r="R253" s="3"/>
      <c r="S253" s="3"/>
      <c r="T253" s="3"/>
      <c r="U253" s="3"/>
      <c r="V253" s="3"/>
      <c r="W253" s="3"/>
      <c r="X253" s="3"/>
      <c r="Y253" s="3"/>
      <c r="Z253" s="3"/>
      <c r="AA253" s="3"/>
    </row>
    <row r="254" spans="1:27" ht="14.25" x14ac:dyDescent="0.2">
      <c r="A254" s="77"/>
      <c r="B254" s="144"/>
      <c r="C254" s="144"/>
      <c r="D254" s="144"/>
      <c r="E254" s="144"/>
      <c r="F254" s="144"/>
      <c r="G254" s="144"/>
      <c r="H254" s="144"/>
      <c r="I254" s="144"/>
      <c r="J254" s="3"/>
      <c r="K254" s="3"/>
      <c r="L254" s="3"/>
      <c r="M254" s="3"/>
      <c r="N254" s="3"/>
      <c r="O254" s="3"/>
      <c r="P254" s="3"/>
      <c r="Q254" s="3"/>
      <c r="R254" s="3"/>
      <c r="S254" s="3"/>
      <c r="T254" s="3"/>
      <c r="U254" s="3"/>
      <c r="V254" s="3"/>
      <c r="W254" s="3"/>
      <c r="X254" s="3"/>
      <c r="Y254" s="3"/>
      <c r="Z254" s="3"/>
      <c r="AA254" s="3"/>
    </row>
    <row r="255" spans="1:27" ht="14.25" x14ac:dyDescent="0.2">
      <c r="A255" s="77"/>
      <c r="B255" s="144"/>
      <c r="C255" s="144"/>
      <c r="D255" s="144"/>
      <c r="E255" s="144"/>
      <c r="F255" s="144"/>
      <c r="G255" s="144"/>
      <c r="H255" s="144"/>
      <c r="I255" s="144"/>
      <c r="J255" s="3"/>
      <c r="K255" s="3"/>
      <c r="L255" s="3"/>
      <c r="M255" s="3"/>
      <c r="N255" s="3"/>
      <c r="O255" s="3"/>
      <c r="P255" s="3"/>
      <c r="Q255" s="3"/>
      <c r="R255" s="3"/>
      <c r="S255" s="3"/>
      <c r="T255" s="3"/>
      <c r="U255" s="3"/>
      <c r="V255" s="3"/>
      <c r="W255" s="3"/>
      <c r="X255" s="3"/>
      <c r="Y255" s="3"/>
      <c r="Z255" s="3"/>
      <c r="AA255" s="3"/>
    </row>
    <row r="256" spans="1:27" ht="14.25" x14ac:dyDescent="0.2">
      <c r="A256" s="77"/>
      <c r="B256" s="144"/>
      <c r="C256" s="144"/>
      <c r="D256" s="144"/>
      <c r="E256" s="144"/>
      <c r="F256" s="144"/>
      <c r="G256" s="144"/>
      <c r="H256" s="144"/>
      <c r="I256" s="144"/>
      <c r="J256" s="3"/>
      <c r="K256" s="3"/>
      <c r="L256" s="3"/>
      <c r="M256" s="3"/>
      <c r="N256" s="3"/>
      <c r="O256" s="3"/>
      <c r="P256" s="3"/>
      <c r="Q256" s="3"/>
      <c r="R256" s="3"/>
      <c r="S256" s="3"/>
      <c r="T256" s="3"/>
      <c r="U256" s="3"/>
      <c r="V256" s="3"/>
      <c r="W256" s="3"/>
      <c r="X256" s="3"/>
      <c r="Y256" s="3"/>
      <c r="Z256" s="3"/>
      <c r="AA256" s="3"/>
    </row>
    <row r="257" spans="1:27" ht="14.25" x14ac:dyDescent="0.2">
      <c r="A257" s="77"/>
      <c r="B257" s="144"/>
      <c r="C257" s="144"/>
      <c r="D257" s="144"/>
      <c r="E257" s="144"/>
      <c r="F257" s="144"/>
      <c r="G257" s="144"/>
      <c r="H257" s="144"/>
      <c r="I257" s="144"/>
      <c r="J257" s="3"/>
      <c r="K257" s="3"/>
      <c r="L257" s="3"/>
      <c r="M257" s="3"/>
      <c r="N257" s="3"/>
      <c r="O257" s="3"/>
      <c r="P257" s="3"/>
      <c r="Q257" s="3"/>
      <c r="R257" s="3"/>
      <c r="S257" s="3"/>
      <c r="T257" s="3"/>
      <c r="U257" s="3"/>
      <c r="V257" s="3"/>
      <c r="W257" s="3"/>
      <c r="X257" s="3"/>
      <c r="Y257" s="3"/>
      <c r="Z257" s="3"/>
      <c r="AA257" s="3"/>
    </row>
    <row r="258" spans="1:27" ht="14.25" x14ac:dyDescent="0.2">
      <c r="A258" s="77"/>
      <c r="B258" s="144"/>
      <c r="C258" s="144"/>
      <c r="D258" s="144"/>
      <c r="E258" s="144"/>
      <c r="F258" s="144"/>
      <c r="G258" s="144"/>
      <c r="H258" s="144"/>
      <c r="I258" s="144"/>
      <c r="J258" s="3"/>
      <c r="K258" s="3"/>
      <c r="L258" s="3"/>
      <c r="M258" s="3"/>
      <c r="N258" s="3"/>
      <c r="O258" s="3"/>
      <c r="P258" s="3"/>
      <c r="Q258" s="3"/>
      <c r="R258" s="3"/>
      <c r="S258" s="3"/>
      <c r="T258" s="3"/>
      <c r="U258" s="3"/>
      <c r="V258" s="3"/>
      <c r="W258" s="3"/>
      <c r="X258" s="3"/>
      <c r="Y258" s="3"/>
      <c r="Z258" s="3"/>
      <c r="AA258" s="3"/>
    </row>
    <row r="259" spans="1:27" ht="14.25" x14ac:dyDescent="0.2">
      <c r="A259" s="77"/>
      <c r="B259" s="144"/>
      <c r="C259" s="144"/>
      <c r="D259" s="144"/>
      <c r="E259" s="144"/>
      <c r="F259" s="144"/>
      <c r="G259" s="144"/>
      <c r="H259" s="144"/>
      <c r="I259" s="144"/>
      <c r="J259" s="3"/>
      <c r="K259" s="3"/>
      <c r="L259" s="3"/>
      <c r="M259" s="3"/>
      <c r="N259" s="3"/>
      <c r="O259" s="3"/>
      <c r="P259" s="3"/>
      <c r="Q259" s="3"/>
      <c r="R259" s="3"/>
      <c r="S259" s="3"/>
      <c r="T259" s="3"/>
      <c r="U259" s="3"/>
      <c r="V259" s="3"/>
      <c r="W259" s="3"/>
      <c r="X259" s="3"/>
      <c r="Y259" s="3"/>
      <c r="Z259" s="3"/>
      <c r="AA259" s="3"/>
    </row>
    <row r="260" spans="1:27" ht="14.25" x14ac:dyDescent="0.2">
      <c r="A260" s="77"/>
      <c r="B260" s="144"/>
      <c r="C260" s="144"/>
      <c r="D260" s="144"/>
      <c r="E260" s="144"/>
      <c r="F260" s="144"/>
      <c r="G260" s="144"/>
      <c r="H260" s="144"/>
      <c r="I260" s="144"/>
      <c r="J260" s="3"/>
      <c r="K260" s="3"/>
      <c r="L260" s="3"/>
      <c r="M260" s="3"/>
      <c r="N260" s="3"/>
      <c r="O260" s="3"/>
      <c r="P260" s="3"/>
      <c r="Q260" s="3"/>
      <c r="R260" s="3"/>
      <c r="S260" s="3"/>
      <c r="T260" s="3"/>
      <c r="U260" s="3"/>
      <c r="V260" s="3"/>
      <c r="W260" s="3"/>
      <c r="X260" s="3"/>
      <c r="Y260" s="3"/>
      <c r="Z260" s="3"/>
      <c r="AA260" s="3"/>
    </row>
    <row r="261" spans="1:27" ht="14.25" x14ac:dyDescent="0.2">
      <c r="A261" s="77"/>
      <c r="B261" s="144"/>
      <c r="C261" s="144"/>
      <c r="D261" s="144"/>
      <c r="E261" s="144"/>
      <c r="F261" s="144"/>
      <c r="G261" s="144"/>
      <c r="H261" s="144"/>
      <c r="I261" s="144"/>
      <c r="J261" s="3"/>
      <c r="K261" s="3"/>
      <c r="L261" s="3"/>
      <c r="M261" s="3"/>
      <c r="N261" s="3"/>
      <c r="O261" s="3"/>
      <c r="P261" s="3"/>
      <c r="Q261" s="3"/>
      <c r="R261" s="3"/>
      <c r="S261" s="3"/>
      <c r="T261" s="3"/>
      <c r="U261" s="3"/>
      <c r="V261" s="3"/>
      <c r="W261" s="3"/>
      <c r="X261" s="3"/>
      <c r="Y261" s="3"/>
      <c r="Z261" s="3"/>
      <c r="AA261" s="3"/>
    </row>
    <row r="262" spans="1:27" ht="14.25" x14ac:dyDescent="0.2">
      <c r="A262" s="77"/>
      <c r="B262" s="144"/>
      <c r="C262" s="144"/>
      <c r="D262" s="144"/>
      <c r="E262" s="144"/>
      <c r="F262" s="144"/>
      <c r="G262" s="144"/>
      <c r="H262" s="144"/>
      <c r="I262" s="144"/>
      <c r="J262" s="3"/>
      <c r="K262" s="3"/>
      <c r="L262" s="3"/>
      <c r="M262" s="3"/>
      <c r="N262" s="3"/>
      <c r="O262" s="3"/>
      <c r="P262" s="3"/>
      <c r="Q262" s="3"/>
      <c r="R262" s="3"/>
      <c r="S262" s="3"/>
      <c r="T262" s="3"/>
      <c r="U262" s="3"/>
      <c r="V262" s="3"/>
      <c r="W262" s="3"/>
      <c r="X262" s="3"/>
      <c r="Y262" s="3"/>
      <c r="Z262" s="3"/>
      <c r="AA262" s="3"/>
    </row>
    <row r="263" spans="1:27" ht="14.25" x14ac:dyDescent="0.2">
      <c r="A263" s="77"/>
      <c r="B263" s="144"/>
      <c r="C263" s="144"/>
      <c r="D263" s="144"/>
      <c r="E263" s="144"/>
      <c r="F263" s="144"/>
      <c r="G263" s="144"/>
      <c r="H263" s="144"/>
      <c r="I263" s="144"/>
      <c r="J263" s="3"/>
      <c r="K263" s="3"/>
      <c r="L263" s="3"/>
      <c r="M263" s="3"/>
      <c r="N263" s="3"/>
      <c r="O263" s="3"/>
      <c r="P263" s="3"/>
      <c r="Q263" s="3"/>
      <c r="R263" s="3"/>
      <c r="S263" s="3"/>
      <c r="T263" s="3"/>
      <c r="U263" s="3"/>
      <c r="V263" s="3"/>
      <c r="W263" s="3"/>
      <c r="X263" s="3"/>
      <c r="Y263" s="3"/>
      <c r="Z263" s="3"/>
      <c r="AA263" s="3"/>
    </row>
    <row r="264" spans="1:27" ht="14.25" x14ac:dyDescent="0.2">
      <c r="A264" s="77"/>
      <c r="B264" s="144"/>
      <c r="C264" s="144"/>
      <c r="D264" s="144"/>
      <c r="E264" s="144"/>
      <c r="F264" s="144"/>
      <c r="G264" s="144"/>
      <c r="H264" s="144"/>
      <c r="I264" s="144"/>
      <c r="J264" s="3"/>
      <c r="K264" s="3"/>
      <c r="L264" s="3"/>
      <c r="M264" s="3"/>
      <c r="N264" s="3"/>
      <c r="O264" s="3"/>
      <c r="P264" s="3"/>
      <c r="Q264" s="3"/>
      <c r="R264" s="3"/>
      <c r="S264" s="3"/>
      <c r="T264" s="3"/>
      <c r="U264" s="3"/>
      <c r="V264" s="3"/>
      <c r="W264" s="3"/>
      <c r="X264" s="3"/>
      <c r="Y264" s="3"/>
      <c r="Z264" s="3"/>
      <c r="AA264" s="3"/>
    </row>
    <row r="265" spans="1:27" ht="14.25" x14ac:dyDescent="0.2">
      <c r="A265" s="77"/>
      <c r="B265" s="144"/>
      <c r="C265" s="144"/>
      <c r="D265" s="144"/>
      <c r="E265" s="144"/>
      <c r="F265" s="144"/>
      <c r="G265" s="144"/>
      <c r="H265" s="144"/>
      <c r="I265" s="144"/>
      <c r="J265" s="3"/>
      <c r="K265" s="3"/>
      <c r="L265" s="3"/>
      <c r="M265" s="3"/>
      <c r="N265" s="3"/>
      <c r="O265" s="3"/>
      <c r="P265" s="3"/>
      <c r="Q265" s="3"/>
      <c r="R265" s="3"/>
      <c r="S265" s="3"/>
      <c r="T265" s="3"/>
      <c r="U265" s="3"/>
      <c r="V265" s="3"/>
      <c r="W265" s="3"/>
      <c r="X265" s="3"/>
      <c r="Y265" s="3"/>
      <c r="Z265" s="3"/>
      <c r="AA265" s="3"/>
    </row>
    <row r="266" spans="1:27" ht="14.25" x14ac:dyDescent="0.2">
      <c r="A266" s="77"/>
      <c r="B266" s="144"/>
      <c r="C266" s="144"/>
      <c r="D266" s="144"/>
      <c r="E266" s="144"/>
      <c r="F266" s="144"/>
      <c r="G266" s="144"/>
      <c r="H266" s="144"/>
      <c r="I266" s="144"/>
      <c r="J266" s="3"/>
      <c r="K266" s="3"/>
      <c r="L266" s="3"/>
      <c r="M266" s="3"/>
      <c r="N266" s="3"/>
      <c r="O266" s="3"/>
      <c r="P266" s="3"/>
      <c r="Q266" s="3"/>
      <c r="R266" s="3"/>
      <c r="S266" s="3"/>
      <c r="T266" s="3"/>
      <c r="U266" s="3"/>
      <c r="V266" s="3"/>
      <c r="W266" s="3"/>
      <c r="X266" s="3"/>
      <c r="Y266" s="3"/>
      <c r="Z266" s="3"/>
      <c r="AA266" s="3"/>
    </row>
    <row r="267" spans="1:27" ht="14.25" x14ac:dyDescent="0.2">
      <c r="A267" s="77"/>
      <c r="B267" s="144"/>
      <c r="C267" s="144"/>
      <c r="D267" s="144"/>
      <c r="E267" s="144"/>
      <c r="F267" s="144"/>
      <c r="G267" s="144"/>
      <c r="H267" s="144"/>
      <c r="I267" s="144"/>
      <c r="J267" s="3"/>
      <c r="K267" s="3"/>
      <c r="L267" s="3"/>
      <c r="M267" s="3"/>
      <c r="N267" s="3"/>
      <c r="O267" s="3"/>
      <c r="P267" s="3"/>
      <c r="Q267" s="3"/>
      <c r="R267" s="3"/>
      <c r="S267" s="3"/>
      <c r="T267" s="3"/>
      <c r="U267" s="3"/>
      <c r="V267" s="3"/>
      <c r="W267" s="3"/>
      <c r="X267" s="3"/>
      <c r="Y267" s="3"/>
      <c r="Z267" s="3"/>
      <c r="AA267" s="3"/>
    </row>
    <row r="268" spans="1:27" ht="14.25" x14ac:dyDescent="0.2">
      <c r="A268" s="77"/>
      <c r="B268" s="144"/>
      <c r="C268" s="144"/>
      <c r="D268" s="144"/>
      <c r="E268" s="144"/>
      <c r="F268" s="144"/>
      <c r="G268" s="144"/>
      <c r="H268" s="144"/>
      <c r="I268" s="144"/>
      <c r="J268" s="3"/>
      <c r="K268" s="3"/>
      <c r="L268" s="3"/>
      <c r="M268" s="3"/>
      <c r="N268" s="3"/>
      <c r="O268" s="3"/>
      <c r="P268" s="3"/>
      <c r="Q268" s="3"/>
      <c r="R268" s="3"/>
      <c r="S268" s="3"/>
      <c r="T268" s="3"/>
      <c r="U268" s="3"/>
      <c r="V268" s="3"/>
      <c r="W268" s="3"/>
      <c r="X268" s="3"/>
      <c r="Y268" s="3"/>
      <c r="Z268" s="3"/>
      <c r="AA268" s="3"/>
    </row>
    <row r="269" spans="1:27" ht="14.25" x14ac:dyDescent="0.2">
      <c r="A269" s="77"/>
      <c r="B269" s="144"/>
      <c r="C269" s="144"/>
      <c r="D269" s="144"/>
      <c r="E269" s="144"/>
      <c r="F269" s="144"/>
      <c r="G269" s="144"/>
      <c r="H269" s="144"/>
      <c r="I269" s="144"/>
      <c r="J269" s="3"/>
      <c r="K269" s="3"/>
      <c r="L269" s="3"/>
      <c r="M269" s="3"/>
      <c r="N269" s="3"/>
      <c r="O269" s="3"/>
      <c r="P269" s="3"/>
      <c r="Q269" s="3"/>
      <c r="R269" s="3"/>
      <c r="S269" s="3"/>
      <c r="T269" s="3"/>
      <c r="U269" s="3"/>
      <c r="V269" s="3"/>
      <c r="W269" s="3"/>
      <c r="X269" s="3"/>
      <c r="Y269" s="3"/>
      <c r="Z269" s="3"/>
      <c r="AA269" s="3"/>
    </row>
    <row r="270" spans="1:27" ht="14.25" x14ac:dyDescent="0.2">
      <c r="A270" s="77"/>
      <c r="B270" s="144"/>
      <c r="C270" s="144"/>
      <c r="D270" s="144"/>
      <c r="E270" s="144"/>
      <c r="F270" s="144"/>
      <c r="G270" s="144"/>
      <c r="H270" s="144"/>
      <c r="I270" s="144"/>
      <c r="J270" s="3"/>
      <c r="K270" s="3"/>
      <c r="L270" s="3"/>
      <c r="M270" s="3"/>
      <c r="N270" s="3"/>
      <c r="O270" s="3"/>
      <c r="P270" s="3"/>
      <c r="Q270" s="3"/>
      <c r="R270" s="3"/>
      <c r="S270" s="3"/>
      <c r="T270" s="3"/>
      <c r="U270" s="3"/>
      <c r="V270" s="3"/>
      <c r="W270" s="3"/>
      <c r="X270" s="3"/>
      <c r="Y270" s="3"/>
      <c r="Z270" s="3"/>
      <c r="AA270" s="3"/>
    </row>
    <row r="271" spans="1:27" ht="14.25" x14ac:dyDescent="0.2">
      <c r="A271" s="77"/>
      <c r="B271" s="144"/>
      <c r="C271" s="144"/>
      <c r="D271" s="144"/>
      <c r="E271" s="144"/>
      <c r="F271" s="144"/>
      <c r="G271" s="144"/>
      <c r="H271" s="144"/>
      <c r="I271" s="144"/>
      <c r="J271" s="3"/>
      <c r="K271" s="3"/>
      <c r="L271" s="3"/>
      <c r="M271" s="3"/>
      <c r="N271" s="3"/>
      <c r="O271" s="3"/>
      <c r="P271" s="3"/>
      <c r="Q271" s="3"/>
      <c r="R271" s="3"/>
      <c r="S271" s="3"/>
      <c r="T271" s="3"/>
      <c r="U271" s="3"/>
      <c r="V271" s="3"/>
      <c r="W271" s="3"/>
      <c r="X271" s="3"/>
      <c r="Y271" s="3"/>
      <c r="Z271" s="3"/>
      <c r="AA271" s="3"/>
    </row>
    <row r="272" spans="1:27" ht="14.25" x14ac:dyDescent="0.2">
      <c r="A272" s="77"/>
      <c r="B272" s="144"/>
      <c r="C272" s="144"/>
      <c r="D272" s="144"/>
      <c r="E272" s="144"/>
      <c r="F272" s="144"/>
      <c r="G272" s="144"/>
      <c r="H272" s="144"/>
      <c r="I272" s="144"/>
      <c r="J272" s="3"/>
      <c r="K272" s="3"/>
      <c r="L272" s="3"/>
      <c r="M272" s="3"/>
      <c r="N272" s="3"/>
      <c r="O272" s="3"/>
      <c r="P272" s="3"/>
      <c r="Q272" s="3"/>
      <c r="R272" s="3"/>
      <c r="S272" s="3"/>
      <c r="T272" s="3"/>
      <c r="U272" s="3"/>
      <c r="V272" s="3"/>
      <c r="W272" s="3"/>
      <c r="X272" s="3"/>
      <c r="Y272" s="3"/>
      <c r="Z272" s="3"/>
      <c r="AA272" s="3"/>
    </row>
    <row r="273" spans="1:27" ht="14.25" x14ac:dyDescent="0.2">
      <c r="A273" s="77"/>
      <c r="B273" s="144"/>
      <c r="C273" s="144"/>
      <c r="D273" s="144"/>
      <c r="E273" s="144"/>
      <c r="F273" s="144"/>
      <c r="G273" s="144"/>
      <c r="H273" s="144"/>
      <c r="I273" s="144"/>
      <c r="J273" s="3"/>
      <c r="K273" s="3"/>
      <c r="L273" s="3"/>
      <c r="M273" s="3"/>
      <c r="N273" s="3"/>
      <c r="O273" s="3"/>
      <c r="P273" s="3"/>
      <c r="Q273" s="3"/>
      <c r="R273" s="3"/>
      <c r="S273" s="3"/>
      <c r="T273" s="3"/>
      <c r="U273" s="3"/>
      <c r="V273" s="3"/>
      <c r="W273" s="3"/>
      <c r="X273" s="3"/>
      <c r="Y273" s="3"/>
      <c r="Z273" s="3"/>
      <c r="AA273" s="3"/>
    </row>
    <row r="274" spans="1:27" ht="14.25" x14ac:dyDescent="0.2">
      <c r="A274" s="77"/>
      <c r="B274" s="144"/>
      <c r="C274" s="144"/>
      <c r="D274" s="144"/>
      <c r="E274" s="144"/>
      <c r="F274" s="144"/>
      <c r="G274" s="144"/>
      <c r="H274" s="144"/>
      <c r="I274" s="144"/>
      <c r="J274" s="3"/>
      <c r="K274" s="3"/>
      <c r="L274" s="3"/>
      <c r="M274" s="3"/>
      <c r="N274" s="3"/>
      <c r="O274" s="3"/>
      <c r="P274" s="3"/>
      <c r="Q274" s="3"/>
      <c r="R274" s="3"/>
      <c r="S274" s="3"/>
      <c r="T274" s="3"/>
      <c r="U274" s="3"/>
      <c r="V274" s="3"/>
      <c r="W274" s="3"/>
      <c r="X274" s="3"/>
      <c r="Y274" s="3"/>
      <c r="Z274" s="3"/>
      <c r="AA274" s="3"/>
    </row>
    <row r="275" spans="1:27" ht="14.25" x14ac:dyDescent="0.2">
      <c r="A275" s="77"/>
      <c r="B275" s="144"/>
      <c r="C275" s="144"/>
      <c r="D275" s="144"/>
      <c r="E275" s="144"/>
      <c r="F275" s="144"/>
      <c r="G275" s="144"/>
      <c r="H275" s="144"/>
      <c r="I275" s="144"/>
      <c r="J275" s="3"/>
      <c r="K275" s="3"/>
      <c r="L275" s="3"/>
      <c r="M275" s="3"/>
      <c r="N275" s="3"/>
      <c r="O275" s="3"/>
      <c r="P275" s="3"/>
      <c r="Q275" s="3"/>
      <c r="R275" s="3"/>
      <c r="S275" s="3"/>
      <c r="T275" s="3"/>
      <c r="U275" s="3"/>
      <c r="V275" s="3"/>
      <c r="W275" s="3"/>
      <c r="X275" s="3"/>
      <c r="Y275" s="3"/>
      <c r="Z275" s="3"/>
      <c r="AA275" s="3"/>
    </row>
    <row r="276" spans="1:27" ht="14.25" x14ac:dyDescent="0.2">
      <c r="A276" s="77"/>
      <c r="B276" s="144"/>
      <c r="C276" s="144"/>
      <c r="D276" s="144"/>
      <c r="E276" s="144"/>
      <c r="F276" s="144"/>
      <c r="G276" s="144"/>
      <c r="H276" s="144"/>
      <c r="I276" s="144"/>
      <c r="J276" s="3"/>
      <c r="K276" s="3"/>
      <c r="L276" s="3"/>
      <c r="M276" s="3"/>
      <c r="N276" s="3"/>
      <c r="O276" s="3"/>
      <c r="P276" s="3"/>
      <c r="Q276" s="3"/>
      <c r="R276" s="3"/>
      <c r="S276" s="3"/>
      <c r="T276" s="3"/>
      <c r="U276" s="3"/>
      <c r="V276" s="3"/>
      <c r="W276" s="3"/>
      <c r="X276" s="3"/>
      <c r="Y276" s="3"/>
      <c r="Z276" s="3"/>
      <c r="AA276" s="3"/>
    </row>
    <row r="277" spans="1:27" ht="14.25" x14ac:dyDescent="0.2">
      <c r="A277" s="77"/>
      <c r="B277" s="144"/>
      <c r="C277" s="144"/>
      <c r="D277" s="144"/>
      <c r="E277" s="144"/>
      <c r="F277" s="144"/>
      <c r="G277" s="144"/>
      <c r="H277" s="144"/>
      <c r="I277" s="144"/>
      <c r="J277" s="3"/>
      <c r="K277" s="3"/>
      <c r="L277" s="3"/>
      <c r="M277" s="3"/>
      <c r="N277" s="3"/>
      <c r="O277" s="3"/>
      <c r="P277" s="3"/>
      <c r="Q277" s="3"/>
      <c r="R277" s="3"/>
      <c r="S277" s="3"/>
      <c r="T277" s="3"/>
      <c r="U277" s="3"/>
      <c r="V277" s="3"/>
      <c r="W277" s="3"/>
      <c r="X277" s="3"/>
      <c r="Y277" s="3"/>
      <c r="Z277" s="3"/>
      <c r="AA277" s="3"/>
    </row>
    <row r="278" spans="1:27" ht="14.25" x14ac:dyDescent="0.2">
      <c r="A278" s="77"/>
      <c r="B278" s="144"/>
      <c r="C278" s="144"/>
      <c r="D278" s="144"/>
      <c r="E278" s="144"/>
      <c r="F278" s="144"/>
      <c r="G278" s="144"/>
      <c r="H278" s="144"/>
      <c r="I278" s="144"/>
      <c r="J278" s="3"/>
      <c r="K278" s="3"/>
      <c r="L278" s="3"/>
      <c r="M278" s="3"/>
      <c r="N278" s="3"/>
      <c r="O278" s="3"/>
      <c r="P278" s="3"/>
      <c r="Q278" s="3"/>
      <c r="R278" s="3"/>
      <c r="S278" s="3"/>
      <c r="T278" s="3"/>
      <c r="U278" s="3"/>
      <c r="V278" s="3"/>
      <c r="W278" s="3"/>
      <c r="X278" s="3"/>
      <c r="Y278" s="3"/>
      <c r="Z278" s="3"/>
      <c r="AA278" s="3"/>
    </row>
    <row r="279" spans="1:27" ht="14.25" x14ac:dyDescent="0.2">
      <c r="A279" s="77"/>
      <c r="B279" s="144"/>
      <c r="C279" s="144"/>
      <c r="D279" s="144"/>
      <c r="E279" s="144"/>
      <c r="F279" s="144"/>
      <c r="G279" s="144"/>
      <c r="H279" s="144"/>
      <c r="I279" s="144"/>
      <c r="J279" s="3"/>
      <c r="K279" s="3"/>
      <c r="L279" s="3"/>
      <c r="M279" s="3"/>
      <c r="N279" s="3"/>
      <c r="O279" s="3"/>
      <c r="P279" s="3"/>
      <c r="Q279" s="3"/>
      <c r="R279" s="3"/>
      <c r="S279" s="3"/>
      <c r="T279" s="3"/>
      <c r="U279" s="3"/>
      <c r="V279" s="3"/>
      <c r="W279" s="3"/>
      <c r="X279" s="3"/>
      <c r="Y279" s="3"/>
      <c r="Z279" s="3"/>
      <c r="AA279" s="3"/>
    </row>
    <row r="280" spans="1:27" ht="14.25" x14ac:dyDescent="0.2">
      <c r="A280" s="77"/>
      <c r="B280" s="144"/>
      <c r="C280" s="144"/>
      <c r="D280" s="144"/>
      <c r="E280" s="144"/>
      <c r="F280" s="144"/>
      <c r="G280" s="144"/>
      <c r="H280" s="144"/>
      <c r="I280" s="144"/>
      <c r="J280" s="3"/>
      <c r="K280" s="3"/>
      <c r="L280" s="3"/>
      <c r="M280" s="3"/>
      <c r="N280" s="3"/>
      <c r="O280" s="3"/>
      <c r="P280" s="3"/>
      <c r="Q280" s="3"/>
      <c r="R280" s="3"/>
      <c r="S280" s="3"/>
      <c r="T280" s="3"/>
      <c r="U280" s="3"/>
      <c r="V280" s="3"/>
      <c r="W280" s="3"/>
      <c r="X280" s="3"/>
      <c r="Y280" s="3"/>
      <c r="Z280" s="3"/>
      <c r="AA280" s="3"/>
    </row>
    <row r="281" spans="1:27" ht="14.25" x14ac:dyDescent="0.2">
      <c r="A281" s="77"/>
      <c r="B281" s="144"/>
      <c r="C281" s="144"/>
      <c r="D281" s="144"/>
      <c r="E281" s="144"/>
      <c r="F281" s="144"/>
      <c r="G281" s="144"/>
      <c r="H281" s="144"/>
      <c r="I281" s="144"/>
      <c r="J281" s="3"/>
      <c r="K281" s="3"/>
      <c r="L281" s="3"/>
      <c r="M281" s="3"/>
      <c r="N281" s="3"/>
      <c r="O281" s="3"/>
      <c r="P281" s="3"/>
      <c r="Q281" s="3"/>
      <c r="R281" s="3"/>
      <c r="S281" s="3"/>
      <c r="T281" s="3"/>
      <c r="U281" s="3"/>
      <c r="V281" s="3"/>
      <c r="W281" s="3"/>
      <c r="X281" s="3"/>
      <c r="Y281" s="3"/>
      <c r="Z281" s="3"/>
      <c r="AA281" s="3"/>
    </row>
    <row r="282" spans="1:27" ht="14.25" x14ac:dyDescent="0.2">
      <c r="A282" s="77"/>
      <c r="B282" s="144"/>
      <c r="C282" s="144"/>
      <c r="D282" s="144"/>
      <c r="E282" s="144"/>
      <c r="F282" s="144"/>
      <c r="G282" s="144"/>
      <c r="H282" s="144"/>
      <c r="I282" s="144"/>
      <c r="J282" s="3"/>
      <c r="K282" s="3"/>
      <c r="L282" s="3"/>
      <c r="M282" s="3"/>
      <c r="N282" s="3"/>
      <c r="O282" s="3"/>
      <c r="P282" s="3"/>
      <c r="Q282" s="3"/>
      <c r="R282" s="3"/>
      <c r="S282" s="3"/>
      <c r="T282" s="3"/>
      <c r="U282" s="3"/>
      <c r="V282" s="3"/>
      <c r="W282" s="3"/>
      <c r="X282" s="3"/>
      <c r="Y282" s="3"/>
      <c r="Z282" s="3"/>
      <c r="AA282" s="3"/>
    </row>
    <row r="283" spans="1:27" ht="14.25" x14ac:dyDescent="0.2">
      <c r="A283" s="77"/>
      <c r="B283" s="144"/>
      <c r="C283" s="144"/>
      <c r="D283" s="144"/>
      <c r="E283" s="144"/>
      <c r="F283" s="144"/>
      <c r="G283" s="144"/>
      <c r="H283" s="144"/>
      <c r="I283" s="144"/>
      <c r="J283" s="3"/>
      <c r="K283" s="3"/>
      <c r="L283" s="3"/>
      <c r="M283" s="3"/>
      <c r="N283" s="3"/>
      <c r="O283" s="3"/>
      <c r="P283" s="3"/>
      <c r="Q283" s="3"/>
      <c r="R283" s="3"/>
      <c r="S283" s="3"/>
      <c r="T283" s="3"/>
      <c r="U283" s="3"/>
      <c r="V283" s="3"/>
      <c r="W283" s="3"/>
      <c r="X283" s="3"/>
      <c r="Y283" s="3"/>
      <c r="Z283" s="3"/>
      <c r="AA283" s="3"/>
    </row>
    <row r="284" spans="1:27" ht="14.25" x14ac:dyDescent="0.2">
      <c r="A284" s="77"/>
      <c r="B284" s="144"/>
      <c r="C284" s="144"/>
      <c r="D284" s="144"/>
      <c r="E284" s="144"/>
      <c r="F284" s="144"/>
      <c r="G284" s="144"/>
      <c r="H284" s="144"/>
      <c r="I284" s="144"/>
      <c r="J284" s="3"/>
      <c r="K284" s="3"/>
      <c r="L284" s="3"/>
      <c r="M284" s="3"/>
      <c r="N284" s="3"/>
      <c r="O284" s="3"/>
      <c r="P284" s="3"/>
      <c r="Q284" s="3"/>
      <c r="R284" s="3"/>
      <c r="S284" s="3"/>
      <c r="T284" s="3"/>
      <c r="U284" s="3"/>
      <c r="V284" s="3"/>
      <c r="W284" s="3"/>
      <c r="X284" s="3"/>
      <c r="Y284" s="3"/>
      <c r="Z284" s="3"/>
      <c r="AA284" s="3"/>
    </row>
    <row r="285" spans="1:27" ht="14.25" x14ac:dyDescent="0.2">
      <c r="A285" s="77"/>
      <c r="B285" s="144"/>
      <c r="C285" s="144"/>
      <c r="D285" s="144"/>
      <c r="E285" s="144"/>
      <c r="F285" s="144"/>
      <c r="G285" s="144"/>
      <c r="H285" s="144"/>
      <c r="I285" s="144"/>
      <c r="J285" s="3"/>
      <c r="K285" s="3"/>
      <c r="L285" s="3"/>
      <c r="M285" s="3"/>
      <c r="N285" s="3"/>
      <c r="O285" s="3"/>
      <c r="P285" s="3"/>
      <c r="Q285" s="3"/>
      <c r="R285" s="3"/>
      <c r="S285" s="3"/>
      <c r="T285" s="3"/>
      <c r="U285" s="3"/>
      <c r="V285" s="3"/>
      <c r="W285" s="3"/>
      <c r="X285" s="3"/>
      <c r="Y285" s="3"/>
      <c r="Z285" s="3"/>
      <c r="AA285" s="3"/>
    </row>
    <row r="286" spans="1:27" ht="14.25" x14ac:dyDescent="0.2">
      <c r="A286" s="77"/>
      <c r="B286" s="144"/>
      <c r="C286" s="144"/>
      <c r="D286" s="144"/>
      <c r="E286" s="144"/>
      <c r="F286" s="144"/>
      <c r="G286" s="144"/>
      <c r="H286" s="144"/>
      <c r="I286" s="144"/>
      <c r="J286" s="3"/>
      <c r="K286" s="3"/>
      <c r="L286" s="3"/>
      <c r="M286" s="3"/>
      <c r="N286" s="3"/>
      <c r="O286" s="3"/>
      <c r="P286" s="3"/>
      <c r="Q286" s="3"/>
      <c r="R286" s="3"/>
      <c r="S286" s="3"/>
      <c r="T286" s="3"/>
      <c r="U286" s="3"/>
      <c r="V286" s="3"/>
      <c r="W286" s="3"/>
      <c r="X286" s="3"/>
      <c r="Y286" s="3"/>
      <c r="Z286" s="3"/>
      <c r="AA286" s="3"/>
    </row>
    <row r="287" spans="1:27" ht="14.25" x14ac:dyDescent="0.2">
      <c r="A287" s="77"/>
      <c r="B287" s="144"/>
      <c r="C287" s="144"/>
      <c r="D287" s="144"/>
      <c r="E287" s="144"/>
      <c r="F287" s="144"/>
      <c r="G287" s="144"/>
      <c r="H287" s="144"/>
      <c r="I287" s="144"/>
      <c r="J287" s="3"/>
      <c r="K287" s="3"/>
      <c r="L287" s="3"/>
      <c r="M287" s="3"/>
      <c r="N287" s="3"/>
      <c r="O287" s="3"/>
      <c r="P287" s="3"/>
      <c r="Q287" s="3"/>
      <c r="R287" s="3"/>
      <c r="S287" s="3"/>
      <c r="T287" s="3"/>
      <c r="U287" s="3"/>
      <c r="V287" s="3"/>
      <c r="W287" s="3"/>
      <c r="X287" s="3"/>
      <c r="Y287" s="3"/>
      <c r="Z287" s="3"/>
      <c r="AA287" s="3"/>
    </row>
    <row r="288" spans="1:27" ht="14.25" x14ac:dyDescent="0.2">
      <c r="A288" s="77"/>
      <c r="B288" s="144"/>
      <c r="C288" s="144"/>
      <c r="D288" s="144"/>
      <c r="E288" s="144"/>
      <c r="F288" s="144"/>
      <c r="G288" s="144"/>
      <c r="H288" s="144"/>
      <c r="I288" s="144"/>
      <c r="J288" s="3"/>
      <c r="K288" s="3"/>
      <c r="L288" s="3"/>
      <c r="M288" s="3"/>
      <c r="N288" s="3"/>
      <c r="O288" s="3"/>
      <c r="P288" s="3"/>
      <c r="Q288" s="3"/>
      <c r="R288" s="3"/>
      <c r="S288" s="3"/>
      <c r="T288" s="3"/>
      <c r="U288" s="3"/>
      <c r="V288" s="3"/>
      <c r="W288" s="3"/>
      <c r="X288" s="3"/>
      <c r="Y288" s="3"/>
      <c r="Z288" s="3"/>
      <c r="AA288" s="3"/>
    </row>
    <row r="289" spans="1:27" ht="14.25" x14ac:dyDescent="0.2">
      <c r="A289" s="77"/>
      <c r="B289" s="144"/>
      <c r="C289" s="144"/>
      <c r="D289" s="144"/>
      <c r="E289" s="144"/>
      <c r="F289" s="144"/>
      <c r="G289" s="144"/>
      <c r="H289" s="144"/>
      <c r="I289" s="144"/>
      <c r="J289" s="3"/>
      <c r="K289" s="3"/>
      <c r="L289" s="3"/>
      <c r="M289" s="3"/>
      <c r="N289" s="3"/>
      <c r="O289" s="3"/>
      <c r="P289" s="3"/>
      <c r="Q289" s="3"/>
      <c r="R289" s="3"/>
      <c r="S289" s="3"/>
      <c r="T289" s="3"/>
      <c r="U289" s="3"/>
      <c r="V289" s="3"/>
      <c r="W289" s="3"/>
      <c r="X289" s="3"/>
      <c r="Y289" s="3"/>
      <c r="Z289" s="3"/>
      <c r="AA289" s="3"/>
    </row>
    <row r="290" spans="1:27" ht="14.25" x14ac:dyDescent="0.2">
      <c r="A290" s="77"/>
      <c r="B290" s="144"/>
      <c r="C290" s="144"/>
      <c r="D290" s="144"/>
      <c r="E290" s="144"/>
      <c r="F290" s="144"/>
      <c r="G290" s="144"/>
      <c r="H290" s="144"/>
      <c r="I290" s="144"/>
      <c r="J290" s="3"/>
      <c r="K290" s="3"/>
      <c r="L290" s="3"/>
      <c r="M290" s="3"/>
      <c r="N290" s="3"/>
      <c r="O290" s="3"/>
      <c r="P290" s="3"/>
      <c r="Q290" s="3"/>
      <c r="R290" s="3"/>
      <c r="S290" s="3"/>
      <c r="T290" s="3"/>
      <c r="U290" s="3"/>
      <c r="V290" s="3"/>
      <c r="W290" s="3"/>
      <c r="X290" s="3"/>
      <c r="Y290" s="3"/>
      <c r="Z290" s="3"/>
      <c r="AA290" s="3"/>
    </row>
    <row r="291" spans="1:27" ht="14.25" x14ac:dyDescent="0.2">
      <c r="A291" s="77"/>
      <c r="B291" s="144"/>
      <c r="C291" s="144"/>
      <c r="D291" s="144"/>
      <c r="E291" s="144"/>
      <c r="F291" s="144"/>
      <c r="G291" s="144"/>
      <c r="H291" s="144"/>
      <c r="I291" s="144"/>
      <c r="J291" s="3"/>
      <c r="K291" s="3"/>
      <c r="L291" s="3"/>
      <c r="M291" s="3"/>
      <c r="N291" s="3"/>
      <c r="O291" s="3"/>
      <c r="P291" s="3"/>
      <c r="Q291" s="3"/>
      <c r="R291" s="3"/>
      <c r="S291" s="3"/>
      <c r="T291" s="3"/>
      <c r="U291" s="3"/>
      <c r="V291" s="3"/>
      <c r="W291" s="3"/>
      <c r="X291" s="3"/>
      <c r="Y291" s="3"/>
      <c r="Z291" s="3"/>
      <c r="AA291" s="3"/>
    </row>
    <row r="292" spans="1:27" ht="14.25" x14ac:dyDescent="0.2">
      <c r="A292" s="77"/>
      <c r="B292" s="144"/>
      <c r="C292" s="144"/>
      <c r="D292" s="144"/>
      <c r="E292" s="144"/>
      <c r="F292" s="144"/>
      <c r="G292" s="144"/>
      <c r="H292" s="144"/>
      <c r="I292" s="144"/>
      <c r="J292" s="3"/>
      <c r="K292" s="3"/>
      <c r="L292" s="3"/>
      <c r="M292" s="3"/>
      <c r="N292" s="3"/>
      <c r="O292" s="3"/>
      <c r="P292" s="3"/>
      <c r="Q292" s="3"/>
      <c r="R292" s="3"/>
      <c r="S292" s="3"/>
      <c r="T292" s="3"/>
      <c r="U292" s="3"/>
      <c r="V292" s="3"/>
      <c r="W292" s="3"/>
      <c r="X292" s="3"/>
      <c r="Y292" s="3"/>
      <c r="Z292" s="3"/>
      <c r="AA292" s="3"/>
    </row>
    <row r="293" spans="1:27" ht="14.25" x14ac:dyDescent="0.2">
      <c r="A293" s="77"/>
      <c r="B293" s="144"/>
      <c r="C293" s="144"/>
      <c r="D293" s="144"/>
      <c r="E293" s="144"/>
      <c r="F293" s="144"/>
      <c r="G293" s="144"/>
      <c r="H293" s="144"/>
      <c r="I293" s="144"/>
      <c r="J293" s="3"/>
      <c r="K293" s="3"/>
      <c r="L293" s="3"/>
      <c r="M293" s="3"/>
      <c r="N293" s="3"/>
      <c r="O293" s="3"/>
      <c r="P293" s="3"/>
      <c r="Q293" s="3"/>
      <c r="R293" s="3"/>
      <c r="S293" s="3"/>
      <c r="T293" s="3"/>
      <c r="U293" s="3"/>
      <c r="V293" s="3"/>
      <c r="W293" s="3"/>
      <c r="X293" s="3"/>
      <c r="Y293" s="3"/>
      <c r="Z293" s="3"/>
      <c r="AA293" s="3"/>
    </row>
    <row r="294" spans="1:27" ht="14.25" x14ac:dyDescent="0.2">
      <c r="A294" s="77"/>
      <c r="B294" s="144"/>
      <c r="C294" s="144"/>
      <c r="D294" s="144"/>
      <c r="E294" s="144"/>
      <c r="F294" s="144"/>
      <c r="G294" s="144"/>
      <c r="H294" s="144"/>
      <c r="I294" s="144"/>
      <c r="J294" s="3"/>
      <c r="K294" s="3"/>
      <c r="L294" s="3"/>
      <c r="M294" s="3"/>
      <c r="N294" s="3"/>
      <c r="O294" s="3"/>
      <c r="P294" s="3"/>
      <c r="Q294" s="3"/>
      <c r="R294" s="3"/>
      <c r="S294" s="3"/>
      <c r="T294" s="3"/>
      <c r="U294" s="3"/>
      <c r="V294" s="3"/>
      <c r="W294" s="3"/>
      <c r="X294" s="3"/>
      <c r="Y294" s="3"/>
      <c r="Z294" s="3"/>
      <c r="AA294" s="3"/>
    </row>
    <row r="295" spans="1:27" ht="14.25" x14ac:dyDescent="0.2">
      <c r="A295" s="77"/>
      <c r="B295" s="144"/>
      <c r="C295" s="144"/>
      <c r="D295" s="144"/>
      <c r="E295" s="144"/>
      <c r="F295" s="144"/>
      <c r="G295" s="144"/>
      <c r="H295" s="144"/>
      <c r="I295" s="144"/>
      <c r="J295" s="3"/>
      <c r="K295" s="3"/>
      <c r="L295" s="3"/>
      <c r="M295" s="3"/>
      <c r="N295" s="3"/>
      <c r="O295" s="3"/>
      <c r="P295" s="3"/>
      <c r="Q295" s="3"/>
      <c r="R295" s="3"/>
      <c r="S295" s="3"/>
      <c r="T295" s="3"/>
      <c r="U295" s="3"/>
      <c r="V295" s="3"/>
      <c r="W295" s="3"/>
      <c r="X295" s="3"/>
      <c r="Y295" s="3"/>
      <c r="Z295" s="3"/>
      <c r="AA295" s="3"/>
    </row>
    <row r="296" spans="1:27" ht="14.25" x14ac:dyDescent="0.2">
      <c r="A296" s="77"/>
      <c r="B296" s="144"/>
      <c r="C296" s="144"/>
      <c r="D296" s="144"/>
      <c r="E296" s="144"/>
      <c r="F296" s="144"/>
      <c r="G296" s="144"/>
      <c r="H296" s="144"/>
      <c r="I296" s="144"/>
      <c r="J296" s="3"/>
      <c r="K296" s="3"/>
      <c r="L296" s="3"/>
      <c r="M296" s="3"/>
      <c r="N296" s="3"/>
      <c r="O296" s="3"/>
      <c r="P296" s="3"/>
      <c r="Q296" s="3"/>
      <c r="R296" s="3"/>
      <c r="S296" s="3"/>
      <c r="T296" s="3"/>
      <c r="U296" s="3"/>
      <c r="V296" s="3"/>
      <c r="W296" s="3"/>
      <c r="X296" s="3"/>
      <c r="Y296" s="3"/>
      <c r="Z296" s="3"/>
      <c r="AA296" s="3"/>
    </row>
    <row r="297" spans="1:27" ht="14.25" x14ac:dyDescent="0.2">
      <c r="A297" s="77"/>
      <c r="B297" s="144"/>
      <c r="C297" s="144"/>
      <c r="D297" s="144"/>
      <c r="E297" s="144"/>
      <c r="F297" s="144"/>
      <c r="G297" s="144"/>
      <c r="H297" s="144"/>
      <c r="I297" s="144"/>
      <c r="J297" s="3"/>
      <c r="K297" s="3"/>
      <c r="L297" s="3"/>
      <c r="M297" s="3"/>
      <c r="N297" s="3"/>
      <c r="O297" s="3"/>
      <c r="P297" s="3"/>
      <c r="Q297" s="3"/>
      <c r="R297" s="3"/>
      <c r="S297" s="3"/>
      <c r="T297" s="3"/>
      <c r="U297" s="3"/>
      <c r="V297" s="3"/>
      <c r="W297" s="3"/>
      <c r="X297" s="3"/>
      <c r="Y297" s="3"/>
      <c r="Z297" s="3"/>
      <c r="AA297" s="3"/>
    </row>
    <row r="298" spans="1:27" ht="14.25" x14ac:dyDescent="0.2">
      <c r="A298" s="77"/>
      <c r="B298" s="144"/>
      <c r="C298" s="144"/>
      <c r="D298" s="144"/>
      <c r="E298" s="144"/>
      <c r="F298" s="144"/>
      <c r="G298" s="144"/>
      <c r="H298" s="144"/>
      <c r="I298" s="144"/>
      <c r="J298" s="3"/>
      <c r="K298" s="3"/>
      <c r="L298" s="3"/>
      <c r="M298" s="3"/>
      <c r="N298" s="3"/>
      <c r="O298" s="3"/>
      <c r="P298" s="3"/>
      <c r="Q298" s="3"/>
      <c r="R298" s="3"/>
      <c r="S298" s="3"/>
      <c r="T298" s="3"/>
      <c r="U298" s="3"/>
      <c r="V298" s="3"/>
      <c r="W298" s="3"/>
      <c r="X298" s="3"/>
      <c r="Y298" s="3"/>
      <c r="Z298" s="3"/>
      <c r="AA298" s="3"/>
    </row>
    <row r="299" spans="1:27" ht="14.25" x14ac:dyDescent="0.2">
      <c r="A299" s="77"/>
      <c r="B299" s="144"/>
      <c r="C299" s="144"/>
      <c r="D299" s="144"/>
      <c r="E299" s="144"/>
      <c r="F299" s="144"/>
      <c r="G299" s="144"/>
      <c r="H299" s="144"/>
      <c r="I299" s="144"/>
      <c r="J299" s="3"/>
      <c r="K299" s="3"/>
      <c r="L299" s="3"/>
      <c r="M299" s="3"/>
      <c r="N299" s="3"/>
      <c r="O299" s="3"/>
      <c r="P299" s="3"/>
      <c r="Q299" s="3"/>
      <c r="R299" s="3"/>
      <c r="S299" s="3"/>
      <c r="T299" s="3"/>
      <c r="U299" s="3"/>
      <c r="V299" s="3"/>
      <c r="W299" s="3"/>
      <c r="X299" s="3"/>
      <c r="Y299" s="3"/>
      <c r="Z299" s="3"/>
      <c r="AA299" s="3"/>
    </row>
    <row r="300" spans="1:27" ht="14.25" x14ac:dyDescent="0.2">
      <c r="A300" s="77"/>
      <c r="B300" s="144"/>
      <c r="C300" s="144"/>
      <c r="D300" s="144"/>
      <c r="E300" s="144"/>
      <c r="F300" s="144"/>
      <c r="G300" s="144"/>
      <c r="H300" s="144"/>
      <c r="I300" s="144"/>
      <c r="J300" s="3"/>
      <c r="K300" s="3"/>
      <c r="L300" s="3"/>
      <c r="M300" s="3"/>
      <c r="N300" s="3"/>
      <c r="O300" s="3"/>
      <c r="P300" s="3"/>
      <c r="Q300" s="3"/>
      <c r="R300" s="3"/>
      <c r="S300" s="3"/>
      <c r="T300" s="3"/>
      <c r="U300" s="3"/>
      <c r="V300" s="3"/>
      <c r="W300" s="3"/>
      <c r="X300" s="3"/>
      <c r="Y300" s="3"/>
      <c r="Z300" s="3"/>
      <c r="AA300" s="3"/>
    </row>
    <row r="301" spans="1:27" ht="14.25" x14ac:dyDescent="0.2">
      <c r="A301" s="77"/>
      <c r="B301" s="11"/>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25" x14ac:dyDescent="0.2">
      <c r="A302" s="77"/>
      <c r="B302" s="11"/>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25" x14ac:dyDescent="0.2">
      <c r="A303" s="77"/>
      <c r="B303" s="11"/>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25" x14ac:dyDescent="0.2">
      <c r="A304" s="77"/>
      <c r="B304" s="11"/>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25" x14ac:dyDescent="0.2">
      <c r="A305" s="77"/>
      <c r="B305" s="11"/>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25" x14ac:dyDescent="0.2">
      <c r="A306" s="77"/>
      <c r="B306" s="11"/>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25" x14ac:dyDescent="0.2">
      <c r="A307" s="77"/>
      <c r="B307" s="11"/>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25" x14ac:dyDescent="0.2">
      <c r="A308" s="77"/>
      <c r="B308" s="11"/>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25" x14ac:dyDescent="0.2">
      <c r="A309" s="77"/>
      <c r="B309" s="11"/>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25" x14ac:dyDescent="0.2">
      <c r="A310" s="77"/>
      <c r="B310" s="11"/>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25" x14ac:dyDescent="0.2">
      <c r="A311" s="77"/>
      <c r="B311" s="11"/>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25" x14ac:dyDescent="0.2">
      <c r="A312" s="77"/>
      <c r="B312" s="11"/>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25" x14ac:dyDescent="0.2">
      <c r="A313" s="77"/>
      <c r="B313" s="11"/>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25" x14ac:dyDescent="0.2">
      <c r="A314" s="77"/>
      <c r="B314" s="11"/>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25" x14ac:dyDescent="0.2">
      <c r="A315" s="77"/>
      <c r="B315" s="11"/>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25" x14ac:dyDescent="0.2">
      <c r="A316" s="77"/>
      <c r="B316" s="11"/>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25" x14ac:dyDescent="0.2">
      <c r="A317" s="77"/>
      <c r="B317" s="11"/>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25" x14ac:dyDescent="0.2">
      <c r="A318" s="77"/>
      <c r="B318" s="11"/>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25" x14ac:dyDescent="0.2">
      <c r="A319" s="77"/>
      <c r="B319" s="11"/>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25" x14ac:dyDescent="0.2">
      <c r="A320" s="77"/>
      <c r="B320" s="11"/>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25" x14ac:dyDescent="0.2">
      <c r="A321" s="77"/>
      <c r="B321" s="11"/>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25" x14ac:dyDescent="0.2">
      <c r="A322" s="77"/>
      <c r="B322" s="11"/>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25" x14ac:dyDescent="0.2">
      <c r="A323" s="77"/>
      <c r="B323" s="11"/>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25" x14ac:dyDescent="0.2">
      <c r="A324" s="77"/>
      <c r="B324" s="11"/>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25" x14ac:dyDescent="0.2">
      <c r="A325" s="77"/>
      <c r="B325" s="11"/>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25" x14ac:dyDescent="0.2">
      <c r="A326" s="77"/>
      <c r="B326" s="11"/>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25" x14ac:dyDescent="0.2">
      <c r="A327" s="77"/>
      <c r="B327" s="11"/>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25" x14ac:dyDescent="0.2">
      <c r="A328" s="77"/>
      <c r="B328" s="11"/>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25" x14ac:dyDescent="0.2">
      <c r="A329" s="77"/>
      <c r="B329" s="11"/>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25" x14ac:dyDescent="0.2">
      <c r="A330" s="77"/>
      <c r="B330" s="11"/>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25" x14ac:dyDescent="0.2">
      <c r="A331" s="77"/>
      <c r="B331" s="11"/>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25" x14ac:dyDescent="0.2">
      <c r="A332" s="77"/>
      <c r="B332" s="11"/>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25" x14ac:dyDescent="0.2">
      <c r="A333" s="77"/>
      <c r="B333" s="11"/>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25" x14ac:dyDescent="0.2">
      <c r="A334" s="77"/>
      <c r="B334" s="11"/>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25" x14ac:dyDescent="0.2">
      <c r="A335" s="77"/>
      <c r="B335" s="11"/>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25" x14ac:dyDescent="0.2">
      <c r="A336" s="77"/>
      <c r="B336" s="11"/>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25" x14ac:dyDescent="0.2">
      <c r="A337" s="77"/>
      <c r="B337" s="11"/>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25" x14ac:dyDescent="0.2">
      <c r="A338" s="77"/>
      <c r="B338" s="11"/>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25" x14ac:dyDescent="0.2">
      <c r="A339" s="77"/>
      <c r="B339" s="11"/>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25" x14ac:dyDescent="0.2">
      <c r="A340" s="77"/>
      <c r="B340" s="11"/>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25" x14ac:dyDescent="0.2">
      <c r="A341" s="77"/>
      <c r="B341" s="11"/>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25" x14ac:dyDescent="0.2">
      <c r="A342" s="77"/>
      <c r="B342" s="11"/>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25" x14ac:dyDescent="0.2">
      <c r="A343" s="77"/>
      <c r="B343" s="11"/>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25" x14ac:dyDescent="0.2">
      <c r="A344" s="77"/>
      <c r="B344" s="11"/>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25" x14ac:dyDescent="0.2">
      <c r="A345" s="77"/>
      <c r="B345" s="11"/>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25" x14ac:dyDescent="0.2">
      <c r="A346" s="77"/>
      <c r="B346" s="11"/>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25" x14ac:dyDescent="0.2">
      <c r="A347" s="77"/>
      <c r="B347" s="11"/>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25" x14ac:dyDescent="0.2">
      <c r="A348" s="77"/>
      <c r="B348" s="11"/>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25" x14ac:dyDescent="0.2">
      <c r="A349" s="77"/>
      <c r="B349" s="11"/>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25" x14ac:dyDescent="0.2">
      <c r="A350" s="77"/>
      <c r="B350" s="11"/>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25" x14ac:dyDescent="0.2">
      <c r="A351" s="77"/>
      <c r="B351" s="11"/>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25" x14ac:dyDescent="0.2">
      <c r="A352" s="77"/>
      <c r="B352" s="11"/>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25" x14ac:dyDescent="0.2">
      <c r="A353" s="77"/>
      <c r="B353" s="11"/>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25" x14ac:dyDescent="0.2">
      <c r="A354" s="77"/>
      <c r="B354" s="11"/>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25" x14ac:dyDescent="0.2">
      <c r="A355" s="77"/>
      <c r="B355" s="11"/>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25" x14ac:dyDescent="0.2">
      <c r="A356" s="77"/>
      <c r="B356" s="11"/>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25" x14ac:dyDescent="0.2">
      <c r="A357" s="77"/>
      <c r="B357" s="11"/>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25" x14ac:dyDescent="0.2">
      <c r="A358" s="77"/>
      <c r="B358" s="11"/>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25" x14ac:dyDescent="0.2">
      <c r="A359" s="77"/>
      <c r="B359" s="11"/>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25" x14ac:dyDescent="0.2">
      <c r="A360" s="77"/>
      <c r="B360" s="11"/>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25" x14ac:dyDescent="0.2">
      <c r="A361" s="77"/>
      <c r="B361" s="11"/>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25" x14ac:dyDescent="0.2">
      <c r="A362" s="77"/>
      <c r="B362" s="11"/>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25" x14ac:dyDescent="0.2">
      <c r="A363" s="77"/>
      <c r="B363" s="11"/>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25" x14ac:dyDescent="0.2">
      <c r="A364" s="77"/>
      <c r="B364" s="11"/>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25" x14ac:dyDescent="0.2">
      <c r="A365" s="77"/>
      <c r="B365" s="11"/>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25" x14ac:dyDescent="0.2">
      <c r="A366" s="77"/>
      <c r="B366" s="11"/>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25" x14ac:dyDescent="0.2">
      <c r="A367" s="77"/>
      <c r="B367" s="11"/>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25" x14ac:dyDescent="0.2">
      <c r="A368" s="77"/>
      <c r="B368" s="11"/>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25" x14ac:dyDescent="0.2">
      <c r="A369" s="77"/>
      <c r="B369" s="11"/>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25" x14ac:dyDescent="0.2">
      <c r="A370" s="77"/>
      <c r="B370" s="11"/>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25" x14ac:dyDescent="0.2">
      <c r="A371" s="77"/>
      <c r="B371" s="11"/>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25" x14ac:dyDescent="0.2">
      <c r="A372" s="77"/>
      <c r="B372" s="11"/>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25" x14ac:dyDescent="0.2">
      <c r="A373" s="77"/>
      <c r="B373" s="11"/>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25" x14ac:dyDescent="0.2">
      <c r="A374" s="77"/>
      <c r="B374" s="11"/>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25" x14ac:dyDescent="0.2">
      <c r="A375" s="77"/>
      <c r="B375" s="11"/>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25" x14ac:dyDescent="0.2">
      <c r="A376" s="77"/>
      <c r="B376" s="11"/>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25" x14ac:dyDescent="0.2">
      <c r="A377" s="77"/>
      <c r="B377" s="11"/>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25" x14ac:dyDescent="0.2">
      <c r="A378" s="77"/>
      <c r="B378" s="11"/>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25" x14ac:dyDescent="0.2">
      <c r="A379" s="77"/>
      <c r="B379" s="11"/>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25" x14ac:dyDescent="0.2">
      <c r="A380" s="77"/>
      <c r="B380" s="11"/>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25" x14ac:dyDescent="0.2">
      <c r="A381" s="77"/>
      <c r="B381" s="11"/>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25" x14ac:dyDescent="0.2">
      <c r="A382" s="77"/>
      <c r="B382" s="11"/>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25" x14ac:dyDescent="0.2">
      <c r="A383" s="77"/>
      <c r="B383" s="11"/>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25" x14ac:dyDescent="0.2">
      <c r="A384" s="77"/>
      <c r="B384" s="11"/>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25" x14ac:dyDescent="0.2">
      <c r="A385" s="77"/>
      <c r="B385" s="11"/>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25" x14ac:dyDescent="0.2">
      <c r="A386" s="77"/>
      <c r="B386" s="11"/>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25" x14ac:dyDescent="0.2">
      <c r="A387" s="77"/>
      <c r="B387" s="11"/>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25" x14ac:dyDescent="0.2">
      <c r="A388" s="77"/>
      <c r="B388" s="11"/>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25" x14ac:dyDescent="0.2">
      <c r="A389" s="77"/>
      <c r="B389" s="11"/>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25" x14ac:dyDescent="0.2">
      <c r="A390" s="77"/>
      <c r="B390" s="11"/>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25" x14ac:dyDescent="0.2">
      <c r="A391" s="77"/>
      <c r="B391" s="11"/>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25" x14ac:dyDescent="0.2">
      <c r="A392" s="77"/>
      <c r="B392" s="11"/>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25" x14ac:dyDescent="0.2">
      <c r="A393" s="77"/>
      <c r="B393" s="11"/>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25" x14ac:dyDescent="0.2">
      <c r="A394" s="77"/>
      <c r="B394" s="11"/>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25" x14ac:dyDescent="0.2">
      <c r="A395" s="77"/>
      <c r="B395" s="11"/>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25" x14ac:dyDescent="0.2">
      <c r="A396" s="77"/>
      <c r="B396" s="11"/>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25" x14ac:dyDescent="0.2">
      <c r="A397" s="77"/>
      <c r="B397" s="11"/>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25" x14ac:dyDescent="0.2">
      <c r="A398" s="77"/>
      <c r="B398" s="11"/>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25" x14ac:dyDescent="0.2">
      <c r="A399" s="77"/>
      <c r="B399" s="11"/>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25" x14ac:dyDescent="0.2">
      <c r="A400" s="77"/>
      <c r="B400" s="11"/>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25" x14ac:dyDescent="0.2">
      <c r="A401" s="77"/>
      <c r="B401" s="11"/>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25" x14ac:dyDescent="0.2">
      <c r="A402" s="77"/>
      <c r="B402" s="11"/>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25" x14ac:dyDescent="0.2">
      <c r="A403" s="77"/>
      <c r="B403" s="11"/>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25" x14ac:dyDescent="0.2">
      <c r="A404" s="77"/>
      <c r="B404" s="11"/>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25" x14ac:dyDescent="0.2">
      <c r="A405" s="77"/>
      <c r="B405" s="11"/>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25" x14ac:dyDescent="0.2">
      <c r="A406" s="77"/>
      <c r="B406" s="11"/>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25" x14ac:dyDescent="0.2">
      <c r="A407" s="77"/>
      <c r="B407" s="11"/>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25" x14ac:dyDescent="0.2">
      <c r="A408" s="77"/>
      <c r="B408" s="11"/>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25" x14ac:dyDescent="0.2">
      <c r="A409" s="77"/>
      <c r="B409" s="11"/>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25" x14ac:dyDescent="0.2">
      <c r="A410" s="77"/>
      <c r="B410" s="11"/>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25" x14ac:dyDescent="0.2">
      <c r="A411" s="77"/>
      <c r="B411" s="11"/>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25" x14ac:dyDescent="0.2">
      <c r="A412" s="77"/>
      <c r="B412" s="11"/>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25" x14ac:dyDescent="0.2">
      <c r="A413" s="77"/>
      <c r="B413" s="11"/>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25" x14ac:dyDescent="0.2">
      <c r="A414" s="77"/>
      <c r="B414" s="11"/>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25" x14ac:dyDescent="0.2">
      <c r="A415" s="77"/>
      <c r="B415" s="11"/>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25" x14ac:dyDescent="0.2">
      <c r="A416" s="77"/>
      <c r="B416" s="11"/>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25" x14ac:dyDescent="0.2">
      <c r="A417" s="77"/>
      <c r="B417" s="11"/>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25" x14ac:dyDescent="0.2">
      <c r="A418" s="77"/>
      <c r="B418" s="11"/>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25" x14ac:dyDescent="0.2">
      <c r="A419" s="77"/>
      <c r="B419" s="11"/>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25" x14ac:dyDescent="0.2">
      <c r="A420" s="77"/>
      <c r="B420" s="11"/>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25" x14ac:dyDescent="0.2">
      <c r="A421" s="77"/>
      <c r="B421" s="11"/>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25" x14ac:dyDescent="0.2">
      <c r="A422" s="77"/>
      <c r="B422" s="11"/>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25" x14ac:dyDescent="0.2">
      <c r="A423" s="77"/>
      <c r="B423" s="11"/>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25" x14ac:dyDescent="0.2">
      <c r="A424" s="77"/>
      <c r="B424" s="11"/>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25" x14ac:dyDescent="0.2">
      <c r="A425" s="77"/>
      <c r="B425" s="11"/>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25" x14ac:dyDescent="0.2">
      <c r="A426" s="77"/>
      <c r="B426" s="11"/>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25" x14ac:dyDescent="0.2">
      <c r="A427" s="77"/>
      <c r="B427" s="11"/>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25" x14ac:dyDescent="0.2">
      <c r="A428" s="77"/>
      <c r="B428" s="11"/>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25" x14ac:dyDescent="0.2">
      <c r="A429" s="77"/>
      <c r="B429" s="11"/>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25" x14ac:dyDescent="0.2">
      <c r="A430" s="77"/>
      <c r="B430" s="11"/>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25" x14ac:dyDescent="0.2">
      <c r="A431" s="77"/>
      <c r="B431" s="11"/>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25" x14ac:dyDescent="0.2">
      <c r="A432" s="77"/>
      <c r="B432" s="11"/>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25" x14ac:dyDescent="0.2">
      <c r="A433" s="77"/>
      <c r="B433" s="11"/>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25" x14ac:dyDescent="0.2">
      <c r="A434" s="77"/>
      <c r="B434" s="11"/>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25" x14ac:dyDescent="0.2">
      <c r="A435" s="77"/>
      <c r="B435" s="11"/>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25" x14ac:dyDescent="0.2">
      <c r="A436" s="77"/>
      <c r="B436" s="11"/>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25" x14ac:dyDescent="0.2">
      <c r="A437" s="77"/>
      <c r="B437" s="11"/>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25" x14ac:dyDescent="0.2">
      <c r="A438" s="77"/>
      <c r="B438" s="11"/>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25" x14ac:dyDescent="0.2">
      <c r="A439" s="77"/>
      <c r="B439" s="11"/>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25" x14ac:dyDescent="0.2">
      <c r="A440" s="77"/>
      <c r="B440" s="11"/>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25" x14ac:dyDescent="0.2">
      <c r="A441" s="77"/>
      <c r="B441" s="11"/>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25" x14ac:dyDescent="0.2">
      <c r="A442" s="77"/>
      <c r="B442" s="11"/>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25" x14ac:dyDescent="0.2">
      <c r="A443" s="77"/>
      <c r="B443" s="11"/>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25" x14ac:dyDescent="0.2">
      <c r="A444" s="77"/>
      <c r="B444" s="11"/>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25" x14ac:dyDescent="0.2">
      <c r="A445" s="77"/>
      <c r="B445" s="11"/>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25" x14ac:dyDescent="0.2">
      <c r="A446" s="77"/>
      <c r="B446" s="11"/>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25" x14ac:dyDescent="0.2">
      <c r="A447" s="77"/>
      <c r="B447" s="11"/>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25" x14ac:dyDescent="0.2">
      <c r="A448" s="77"/>
      <c r="B448" s="11"/>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25" x14ac:dyDescent="0.2">
      <c r="A449" s="77"/>
      <c r="B449" s="11"/>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25" x14ac:dyDescent="0.2">
      <c r="A450" s="77"/>
      <c r="B450" s="11"/>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25" x14ac:dyDescent="0.2">
      <c r="A451" s="77"/>
      <c r="B451" s="11"/>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25" x14ac:dyDescent="0.2">
      <c r="A452" s="77"/>
      <c r="B452" s="11"/>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25" x14ac:dyDescent="0.2">
      <c r="A453" s="77"/>
      <c r="B453" s="11"/>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25" x14ac:dyDescent="0.2">
      <c r="A454" s="77"/>
      <c r="B454" s="11"/>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25" x14ac:dyDescent="0.2">
      <c r="A455" s="77"/>
      <c r="B455" s="11"/>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25" x14ac:dyDescent="0.2">
      <c r="A456" s="77"/>
      <c r="B456" s="11"/>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25" x14ac:dyDescent="0.2">
      <c r="A457" s="77"/>
      <c r="B457" s="11"/>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25" x14ac:dyDescent="0.2">
      <c r="A458" s="77"/>
      <c r="B458" s="11"/>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25" x14ac:dyDescent="0.2">
      <c r="A459" s="77"/>
      <c r="B459" s="11"/>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25" x14ac:dyDescent="0.2">
      <c r="A460" s="77"/>
      <c r="B460" s="11"/>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25" x14ac:dyDescent="0.2">
      <c r="A461" s="77"/>
      <c r="B461" s="11"/>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25" x14ac:dyDescent="0.2">
      <c r="A462" s="77"/>
      <c r="B462" s="11"/>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25" x14ac:dyDescent="0.2">
      <c r="A463" s="77"/>
      <c r="B463" s="11"/>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25" x14ac:dyDescent="0.2">
      <c r="A464" s="77"/>
      <c r="B464" s="11"/>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25" x14ac:dyDescent="0.2">
      <c r="A465" s="77"/>
      <c r="B465" s="11"/>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25" x14ac:dyDescent="0.2">
      <c r="A466" s="77"/>
      <c r="B466" s="11"/>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25" x14ac:dyDescent="0.2">
      <c r="A467" s="77"/>
      <c r="B467" s="11"/>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25" x14ac:dyDescent="0.2">
      <c r="A468" s="77"/>
      <c r="B468" s="11"/>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25" x14ac:dyDescent="0.2">
      <c r="A469" s="77"/>
      <c r="B469" s="11"/>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25" x14ac:dyDescent="0.2">
      <c r="A470" s="77"/>
      <c r="B470" s="11"/>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25" x14ac:dyDescent="0.2">
      <c r="A471" s="77"/>
      <c r="B471" s="11"/>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25" x14ac:dyDescent="0.2">
      <c r="A472" s="77"/>
      <c r="B472" s="11"/>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25" x14ac:dyDescent="0.2">
      <c r="A473" s="77"/>
      <c r="B473" s="11"/>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25" x14ac:dyDescent="0.2">
      <c r="A474" s="77"/>
      <c r="B474" s="11"/>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25" x14ac:dyDescent="0.2">
      <c r="A475" s="77"/>
      <c r="B475" s="11"/>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25" x14ac:dyDescent="0.2">
      <c r="A476" s="77"/>
      <c r="B476" s="11"/>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25" x14ac:dyDescent="0.2">
      <c r="A477" s="77"/>
      <c r="B477" s="11"/>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25" x14ac:dyDescent="0.2">
      <c r="A478" s="77"/>
      <c r="B478" s="11"/>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25" x14ac:dyDescent="0.2">
      <c r="A479" s="77"/>
      <c r="B479" s="11"/>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25" x14ac:dyDescent="0.2">
      <c r="A480" s="77"/>
      <c r="B480" s="11"/>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25" x14ac:dyDescent="0.2">
      <c r="A481" s="77"/>
      <c r="B481" s="11"/>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25" x14ac:dyDescent="0.2">
      <c r="A482" s="77"/>
      <c r="B482" s="11"/>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25" x14ac:dyDescent="0.2">
      <c r="A483" s="77"/>
      <c r="B483" s="11"/>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25" x14ac:dyDescent="0.2">
      <c r="A484" s="77"/>
      <c r="B484" s="11"/>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25" x14ac:dyDescent="0.2">
      <c r="A485" s="77"/>
      <c r="B485" s="11"/>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25" x14ac:dyDescent="0.2">
      <c r="A486" s="77"/>
      <c r="B486" s="11"/>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25" x14ac:dyDescent="0.2">
      <c r="A487" s="77"/>
      <c r="B487" s="11"/>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25" x14ac:dyDescent="0.2">
      <c r="A488" s="77"/>
      <c r="B488" s="11"/>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25" x14ac:dyDescent="0.2">
      <c r="A489" s="77"/>
      <c r="B489" s="11"/>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25" x14ac:dyDescent="0.2">
      <c r="A490" s="77"/>
      <c r="B490" s="11"/>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25" x14ac:dyDescent="0.2">
      <c r="A491" s="77"/>
      <c r="B491" s="11"/>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25" x14ac:dyDescent="0.2">
      <c r="A492" s="77"/>
      <c r="B492" s="11"/>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25" x14ac:dyDescent="0.2">
      <c r="A493" s="77"/>
      <c r="B493" s="11"/>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25" x14ac:dyDescent="0.2">
      <c r="A494" s="77"/>
      <c r="B494" s="11"/>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25" x14ac:dyDescent="0.2">
      <c r="A495" s="77"/>
      <c r="B495" s="11"/>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25" x14ac:dyDescent="0.2">
      <c r="A496" s="77"/>
      <c r="B496" s="11"/>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25" x14ac:dyDescent="0.2">
      <c r="A497" s="77"/>
      <c r="B497" s="11"/>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25" x14ac:dyDescent="0.2">
      <c r="A498" s="77"/>
      <c r="B498" s="11"/>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25" x14ac:dyDescent="0.2">
      <c r="A499" s="77"/>
      <c r="B499" s="11"/>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25" x14ac:dyDescent="0.2">
      <c r="A500" s="77"/>
      <c r="B500" s="11"/>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25" x14ac:dyDescent="0.2">
      <c r="A501" s="77"/>
      <c r="B501" s="11"/>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25" x14ac:dyDescent="0.2">
      <c r="A502" s="77"/>
      <c r="B502" s="11"/>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25" x14ac:dyDescent="0.2">
      <c r="A503" s="77"/>
      <c r="B503" s="11"/>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25" x14ac:dyDescent="0.2">
      <c r="A504" s="77"/>
      <c r="B504" s="11"/>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25" x14ac:dyDescent="0.2">
      <c r="A505" s="77"/>
      <c r="B505" s="11"/>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25" x14ac:dyDescent="0.2">
      <c r="A506" s="77"/>
      <c r="B506" s="11"/>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25" x14ac:dyDescent="0.2">
      <c r="A507" s="77"/>
      <c r="B507" s="11"/>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25" x14ac:dyDescent="0.2">
      <c r="A508" s="77"/>
      <c r="B508" s="11"/>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25" x14ac:dyDescent="0.2">
      <c r="A509" s="77"/>
      <c r="B509" s="11"/>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25" x14ac:dyDescent="0.2">
      <c r="A510" s="77"/>
      <c r="B510" s="11"/>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25" x14ac:dyDescent="0.2">
      <c r="A511" s="77"/>
      <c r="B511" s="11"/>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25" x14ac:dyDescent="0.2">
      <c r="A512" s="77"/>
      <c r="B512" s="11"/>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25" x14ac:dyDescent="0.2">
      <c r="A513" s="77"/>
      <c r="B513" s="11"/>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25" x14ac:dyDescent="0.2">
      <c r="A514" s="77"/>
      <c r="B514" s="11"/>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25" x14ac:dyDescent="0.2">
      <c r="A515" s="77"/>
      <c r="B515" s="11"/>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25" x14ac:dyDescent="0.2">
      <c r="A516" s="77"/>
      <c r="B516" s="11"/>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25" x14ac:dyDescent="0.2">
      <c r="A517" s="77"/>
      <c r="B517" s="11"/>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25" x14ac:dyDescent="0.2">
      <c r="A518" s="77"/>
      <c r="B518" s="11"/>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25" x14ac:dyDescent="0.2">
      <c r="A519" s="77"/>
      <c r="B519" s="11"/>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25" x14ac:dyDescent="0.2">
      <c r="A520" s="77"/>
      <c r="B520" s="11"/>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25" x14ac:dyDescent="0.2">
      <c r="A521" s="77"/>
      <c r="B521" s="11"/>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25" x14ac:dyDescent="0.2">
      <c r="A522" s="77"/>
      <c r="B522" s="11"/>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25" x14ac:dyDescent="0.2">
      <c r="A523" s="77"/>
      <c r="B523" s="11"/>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25" x14ac:dyDescent="0.2">
      <c r="A524" s="77"/>
      <c r="B524" s="11"/>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25" x14ac:dyDescent="0.2">
      <c r="A525" s="77"/>
      <c r="B525" s="11"/>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25" x14ac:dyDescent="0.2">
      <c r="A526" s="77"/>
      <c r="B526" s="11"/>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25" x14ac:dyDescent="0.2">
      <c r="A527" s="77"/>
      <c r="B527" s="11"/>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25" x14ac:dyDescent="0.2">
      <c r="A528" s="77"/>
      <c r="B528" s="11"/>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25" x14ac:dyDescent="0.2">
      <c r="A529" s="77"/>
      <c r="B529" s="11"/>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25" x14ac:dyDescent="0.2">
      <c r="A530" s="77"/>
      <c r="B530" s="11"/>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25" x14ac:dyDescent="0.2">
      <c r="A531" s="77"/>
      <c r="B531" s="11"/>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25" x14ac:dyDescent="0.2">
      <c r="A532" s="77"/>
      <c r="B532" s="11"/>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25" x14ac:dyDescent="0.2">
      <c r="A533" s="77"/>
      <c r="B533" s="11"/>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25" x14ac:dyDescent="0.2">
      <c r="A534" s="77"/>
      <c r="B534" s="11"/>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25" x14ac:dyDescent="0.2">
      <c r="A535" s="77"/>
      <c r="B535" s="11"/>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25" x14ac:dyDescent="0.2">
      <c r="A536" s="77"/>
      <c r="B536" s="11"/>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25" x14ac:dyDescent="0.2">
      <c r="A537" s="77"/>
      <c r="B537" s="11"/>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25" x14ac:dyDescent="0.2">
      <c r="A538" s="77"/>
      <c r="B538" s="11"/>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25" x14ac:dyDescent="0.2">
      <c r="A539" s="77"/>
      <c r="B539" s="11"/>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25" x14ac:dyDescent="0.2">
      <c r="A540" s="77"/>
      <c r="B540" s="11"/>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25" x14ac:dyDescent="0.2">
      <c r="A541" s="77"/>
      <c r="B541" s="11"/>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25" x14ac:dyDescent="0.2">
      <c r="A542" s="77"/>
      <c r="B542" s="11"/>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25" x14ac:dyDescent="0.2">
      <c r="A543" s="77"/>
      <c r="B543" s="11"/>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25" x14ac:dyDescent="0.2">
      <c r="A544" s="77"/>
      <c r="B544" s="11"/>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25" x14ac:dyDescent="0.2">
      <c r="A545" s="77"/>
      <c r="B545" s="11"/>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25" x14ac:dyDescent="0.2">
      <c r="A546" s="77"/>
      <c r="B546" s="11"/>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25" x14ac:dyDescent="0.2">
      <c r="A547" s="77"/>
      <c r="B547" s="11"/>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25" x14ac:dyDescent="0.2">
      <c r="A548" s="77"/>
      <c r="B548" s="11"/>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25" x14ac:dyDescent="0.2">
      <c r="A549" s="77"/>
      <c r="B549" s="11"/>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25" x14ac:dyDescent="0.2">
      <c r="A550" s="77"/>
      <c r="B550" s="11"/>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25" x14ac:dyDescent="0.2">
      <c r="A551" s="77"/>
      <c r="B551" s="11"/>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25" x14ac:dyDescent="0.2">
      <c r="A552" s="77"/>
      <c r="B552" s="11"/>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25" x14ac:dyDescent="0.2">
      <c r="A553" s="77"/>
      <c r="B553" s="11"/>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25" x14ac:dyDescent="0.2">
      <c r="A554" s="77"/>
      <c r="B554" s="11"/>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25" x14ac:dyDescent="0.2">
      <c r="A555" s="77"/>
      <c r="B555" s="11"/>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25" x14ac:dyDescent="0.2">
      <c r="A556" s="77"/>
      <c r="B556" s="11"/>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25" x14ac:dyDescent="0.2">
      <c r="A557" s="77"/>
      <c r="B557" s="11"/>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25" x14ac:dyDescent="0.2">
      <c r="A558" s="77"/>
      <c r="B558" s="11"/>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25" x14ac:dyDescent="0.2">
      <c r="A559" s="77"/>
      <c r="B559" s="11"/>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25" x14ac:dyDescent="0.2">
      <c r="A560" s="77"/>
      <c r="B560" s="11"/>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25" x14ac:dyDescent="0.2">
      <c r="A561" s="77"/>
      <c r="B561" s="11"/>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25" x14ac:dyDescent="0.2">
      <c r="A562" s="77"/>
      <c r="B562" s="11"/>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25" x14ac:dyDescent="0.2">
      <c r="A563" s="77"/>
      <c r="B563" s="11"/>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25" x14ac:dyDescent="0.2">
      <c r="A564" s="77"/>
      <c r="B564" s="11"/>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25" x14ac:dyDescent="0.2">
      <c r="A565" s="77"/>
      <c r="B565" s="11"/>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25" x14ac:dyDescent="0.2">
      <c r="A566" s="77"/>
      <c r="B566" s="11"/>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25" x14ac:dyDescent="0.2">
      <c r="A567" s="77"/>
      <c r="B567" s="11"/>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25" x14ac:dyDescent="0.2">
      <c r="A568" s="77"/>
      <c r="B568" s="11"/>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25" x14ac:dyDescent="0.2">
      <c r="A569" s="77"/>
      <c r="B569" s="11"/>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25" x14ac:dyDescent="0.2">
      <c r="A570" s="77"/>
      <c r="B570" s="11"/>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25" x14ac:dyDescent="0.2">
      <c r="A571" s="77"/>
      <c r="B571" s="11"/>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25" x14ac:dyDescent="0.2">
      <c r="A572" s="77"/>
      <c r="B572" s="11"/>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25" x14ac:dyDescent="0.2">
      <c r="A573" s="77"/>
      <c r="B573" s="11"/>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25" x14ac:dyDescent="0.2">
      <c r="A574" s="77"/>
      <c r="B574" s="11"/>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25" x14ac:dyDescent="0.2">
      <c r="A575" s="77"/>
      <c r="B575" s="11"/>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25" x14ac:dyDescent="0.2">
      <c r="A576" s="77"/>
      <c r="B576" s="11"/>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25" x14ac:dyDescent="0.2">
      <c r="A577" s="77"/>
      <c r="B577" s="11"/>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25" x14ac:dyDescent="0.2">
      <c r="A578" s="77"/>
      <c r="B578" s="11"/>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25" x14ac:dyDescent="0.2">
      <c r="A579" s="77"/>
      <c r="B579" s="11"/>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25" x14ac:dyDescent="0.2">
      <c r="A580" s="77"/>
      <c r="B580" s="11"/>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25" x14ac:dyDescent="0.2">
      <c r="A581" s="77"/>
      <c r="B581" s="11"/>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25" x14ac:dyDescent="0.2">
      <c r="A582" s="77"/>
      <c r="B582" s="11"/>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25" x14ac:dyDescent="0.2">
      <c r="A583" s="77"/>
      <c r="B583" s="11"/>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25" x14ac:dyDescent="0.2">
      <c r="A584" s="77"/>
      <c r="B584" s="11"/>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25" x14ac:dyDescent="0.2">
      <c r="A585" s="77"/>
      <c r="B585" s="11"/>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25" x14ac:dyDescent="0.2">
      <c r="A586" s="77"/>
      <c r="B586" s="11"/>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25" x14ac:dyDescent="0.2">
      <c r="A587" s="77"/>
      <c r="B587" s="11"/>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25" x14ac:dyDescent="0.2">
      <c r="A588" s="77"/>
      <c r="B588" s="11"/>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25" x14ac:dyDescent="0.2">
      <c r="A589" s="77"/>
      <c r="B589" s="11"/>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25" x14ac:dyDescent="0.2">
      <c r="A590" s="77"/>
      <c r="B590" s="11"/>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25" x14ac:dyDescent="0.2">
      <c r="A591" s="77"/>
      <c r="B591" s="11"/>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25" x14ac:dyDescent="0.2">
      <c r="A592" s="77"/>
      <c r="B592" s="11"/>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25" x14ac:dyDescent="0.2">
      <c r="A593" s="77"/>
      <c r="B593" s="11"/>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25" x14ac:dyDescent="0.2">
      <c r="A594" s="77"/>
      <c r="B594" s="11"/>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25" x14ac:dyDescent="0.2">
      <c r="A595" s="77"/>
      <c r="B595" s="11"/>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25" x14ac:dyDescent="0.2">
      <c r="A596" s="77"/>
      <c r="B596" s="11"/>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25" x14ac:dyDescent="0.2">
      <c r="A597" s="77"/>
      <c r="B597" s="11"/>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25" x14ac:dyDescent="0.2">
      <c r="A598" s="77"/>
      <c r="B598" s="11"/>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25" x14ac:dyDescent="0.2">
      <c r="A599" s="77"/>
      <c r="B599" s="11"/>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25" x14ac:dyDescent="0.2">
      <c r="A600" s="77"/>
      <c r="B600" s="11"/>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25" x14ac:dyDescent="0.2">
      <c r="A601" s="77"/>
      <c r="B601" s="11"/>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25" x14ac:dyDescent="0.2">
      <c r="A602" s="77"/>
      <c r="B602" s="11"/>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25" x14ac:dyDescent="0.2">
      <c r="A603" s="77"/>
      <c r="B603" s="11"/>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25" x14ac:dyDescent="0.2">
      <c r="A604" s="77"/>
      <c r="B604" s="11"/>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25" x14ac:dyDescent="0.2">
      <c r="A605" s="77"/>
      <c r="B605" s="11"/>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25" x14ac:dyDescent="0.2">
      <c r="A606" s="77"/>
      <c r="B606" s="11"/>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25" x14ac:dyDescent="0.2">
      <c r="A607" s="77"/>
      <c r="B607" s="11"/>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25" x14ac:dyDescent="0.2">
      <c r="A608" s="77"/>
      <c r="B608" s="11"/>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25" x14ac:dyDescent="0.2">
      <c r="A609" s="77"/>
      <c r="B609" s="11"/>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25" x14ac:dyDescent="0.2">
      <c r="A610" s="77"/>
      <c r="B610" s="11"/>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25" x14ac:dyDescent="0.2">
      <c r="A611" s="77"/>
      <c r="B611" s="11"/>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25" x14ac:dyDescent="0.2">
      <c r="A612" s="77"/>
      <c r="B612" s="11"/>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25" x14ac:dyDescent="0.2">
      <c r="A613" s="77"/>
      <c r="B613" s="11"/>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25" x14ac:dyDescent="0.2">
      <c r="A614" s="77"/>
      <c r="B614" s="11"/>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25" x14ac:dyDescent="0.2">
      <c r="A615" s="77"/>
      <c r="B615" s="11"/>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25" x14ac:dyDescent="0.2">
      <c r="A616" s="77"/>
      <c r="B616" s="11"/>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25" x14ac:dyDescent="0.2">
      <c r="A617" s="77"/>
      <c r="B617" s="11"/>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25" x14ac:dyDescent="0.2">
      <c r="A618" s="77"/>
      <c r="B618" s="11"/>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25" x14ac:dyDescent="0.2">
      <c r="A619" s="77"/>
      <c r="B619" s="11"/>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25" x14ac:dyDescent="0.2">
      <c r="A620" s="77"/>
      <c r="B620" s="11"/>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25" x14ac:dyDescent="0.2">
      <c r="A621" s="77"/>
      <c r="B621" s="11"/>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25" x14ac:dyDescent="0.2">
      <c r="A622" s="77"/>
      <c r="B622" s="11"/>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25" x14ac:dyDescent="0.2">
      <c r="A623" s="77"/>
      <c r="B623" s="11"/>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25" x14ac:dyDescent="0.2">
      <c r="A624" s="77"/>
      <c r="B624" s="11"/>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25" x14ac:dyDescent="0.2">
      <c r="A625" s="77"/>
      <c r="B625" s="11"/>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25" x14ac:dyDescent="0.2">
      <c r="A626" s="77"/>
      <c r="B626" s="11"/>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25" x14ac:dyDescent="0.2">
      <c r="A627" s="77"/>
      <c r="B627" s="11"/>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25" x14ac:dyDescent="0.2">
      <c r="A628" s="77"/>
      <c r="B628" s="11"/>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25" x14ac:dyDescent="0.2">
      <c r="A629" s="77"/>
      <c r="B629" s="11"/>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25" x14ac:dyDescent="0.2">
      <c r="A630" s="77"/>
      <c r="B630" s="11"/>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25" x14ac:dyDescent="0.2">
      <c r="A631" s="77"/>
      <c r="B631" s="11"/>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25" x14ac:dyDescent="0.2">
      <c r="A632" s="77"/>
      <c r="B632" s="11"/>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25" x14ac:dyDescent="0.2">
      <c r="A633" s="77"/>
      <c r="B633" s="11"/>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25" x14ac:dyDescent="0.2">
      <c r="A634" s="77"/>
      <c r="B634" s="11"/>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25" x14ac:dyDescent="0.2">
      <c r="A635" s="77"/>
      <c r="B635" s="11"/>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25" x14ac:dyDescent="0.2">
      <c r="A636" s="77"/>
      <c r="B636" s="11"/>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25" x14ac:dyDescent="0.2">
      <c r="A637" s="77"/>
      <c r="B637" s="11"/>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25" x14ac:dyDescent="0.2">
      <c r="A638" s="77"/>
      <c r="B638" s="11"/>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25" x14ac:dyDescent="0.2">
      <c r="A639" s="77"/>
      <c r="B639" s="11"/>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25" x14ac:dyDescent="0.2">
      <c r="A640" s="77"/>
      <c r="B640" s="11"/>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25" x14ac:dyDescent="0.2">
      <c r="A641" s="77"/>
      <c r="B641" s="11"/>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25" x14ac:dyDescent="0.2">
      <c r="A642" s="77"/>
      <c r="B642" s="11"/>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25" x14ac:dyDescent="0.2">
      <c r="A643" s="77"/>
      <c r="B643" s="11"/>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25" x14ac:dyDescent="0.2">
      <c r="A644" s="77"/>
      <c r="B644" s="11"/>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25" x14ac:dyDescent="0.2">
      <c r="A645" s="77"/>
      <c r="B645" s="11"/>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25" x14ac:dyDescent="0.2">
      <c r="A646" s="77"/>
      <c r="B646" s="11"/>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25" x14ac:dyDescent="0.2">
      <c r="A647" s="77"/>
      <c r="B647" s="11"/>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25" x14ac:dyDescent="0.2">
      <c r="A648" s="77"/>
      <c r="B648" s="11"/>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25" x14ac:dyDescent="0.2">
      <c r="A649" s="77"/>
      <c r="B649" s="11"/>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25" x14ac:dyDescent="0.2">
      <c r="A650" s="77"/>
      <c r="B650" s="11"/>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25" x14ac:dyDescent="0.2">
      <c r="A651" s="77"/>
      <c r="B651" s="11"/>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25" x14ac:dyDescent="0.2">
      <c r="A652" s="77"/>
      <c r="B652" s="11"/>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25" x14ac:dyDescent="0.2">
      <c r="A653" s="77"/>
      <c r="B653" s="11"/>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25" x14ac:dyDescent="0.2">
      <c r="A654" s="77"/>
      <c r="B654" s="11"/>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25" x14ac:dyDescent="0.2">
      <c r="A655" s="77"/>
      <c r="B655" s="11"/>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25" x14ac:dyDescent="0.2">
      <c r="A656" s="77"/>
      <c r="B656" s="11"/>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25" x14ac:dyDescent="0.2">
      <c r="A657" s="77"/>
      <c r="B657" s="11"/>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25" x14ac:dyDescent="0.2">
      <c r="A658" s="77"/>
      <c r="B658" s="11"/>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25" x14ac:dyDescent="0.2">
      <c r="A659" s="77"/>
      <c r="B659" s="11"/>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25" x14ac:dyDescent="0.2">
      <c r="A660" s="77"/>
      <c r="B660" s="11"/>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25" x14ac:dyDescent="0.2">
      <c r="A661" s="77"/>
      <c r="B661" s="11"/>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25" x14ac:dyDescent="0.2">
      <c r="A662" s="77"/>
      <c r="B662" s="11"/>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25" x14ac:dyDescent="0.2">
      <c r="A663" s="77"/>
      <c r="B663" s="11"/>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25" x14ac:dyDescent="0.2">
      <c r="A664" s="77"/>
      <c r="B664" s="11"/>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25" x14ac:dyDescent="0.2">
      <c r="A665" s="77"/>
      <c r="B665" s="11"/>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25" x14ac:dyDescent="0.2">
      <c r="A666" s="77"/>
      <c r="B666" s="11"/>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25" x14ac:dyDescent="0.2">
      <c r="A667" s="77"/>
      <c r="B667" s="11"/>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25" x14ac:dyDescent="0.2">
      <c r="A668" s="77"/>
      <c r="B668" s="11"/>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25" x14ac:dyDescent="0.2">
      <c r="A669" s="77"/>
      <c r="B669" s="11"/>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25" x14ac:dyDescent="0.2">
      <c r="A670" s="77"/>
      <c r="B670" s="11"/>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25" x14ac:dyDescent="0.2">
      <c r="A671" s="77"/>
      <c r="B671" s="11"/>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25" x14ac:dyDescent="0.2">
      <c r="A672" s="77"/>
      <c r="B672" s="11"/>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25" x14ac:dyDescent="0.2">
      <c r="A673" s="77"/>
      <c r="B673" s="11"/>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25" x14ac:dyDescent="0.2">
      <c r="A674" s="77"/>
      <c r="B674" s="11"/>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25" x14ac:dyDescent="0.2">
      <c r="A675" s="77"/>
      <c r="B675" s="11"/>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25" x14ac:dyDescent="0.2">
      <c r="A676" s="77"/>
      <c r="B676" s="11"/>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25" x14ac:dyDescent="0.2">
      <c r="A677" s="77"/>
      <c r="B677" s="11"/>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25" x14ac:dyDescent="0.2">
      <c r="A678" s="77"/>
      <c r="B678" s="11"/>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25" x14ac:dyDescent="0.2">
      <c r="A679" s="77"/>
      <c r="B679" s="11"/>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25" x14ac:dyDescent="0.2">
      <c r="A680" s="77"/>
      <c r="B680" s="11"/>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25" x14ac:dyDescent="0.2">
      <c r="A681" s="77"/>
      <c r="B681" s="11"/>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25" x14ac:dyDescent="0.2">
      <c r="A682" s="77"/>
      <c r="B682" s="11"/>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25" x14ac:dyDescent="0.2">
      <c r="A683" s="77"/>
      <c r="B683" s="11"/>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25" x14ac:dyDescent="0.2">
      <c r="A684" s="77"/>
      <c r="B684" s="11"/>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25" x14ac:dyDescent="0.2">
      <c r="A685" s="77"/>
      <c r="B685" s="11"/>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25" x14ac:dyDescent="0.2">
      <c r="A686" s="77"/>
      <c r="B686" s="11"/>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25" x14ac:dyDescent="0.2">
      <c r="A687" s="77"/>
      <c r="B687" s="11"/>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25" x14ac:dyDescent="0.2">
      <c r="A688" s="77"/>
      <c r="B688" s="11"/>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25" x14ac:dyDescent="0.2">
      <c r="A689" s="77"/>
      <c r="B689" s="11"/>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25" x14ac:dyDescent="0.2">
      <c r="A690" s="77"/>
      <c r="B690" s="11"/>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25" x14ac:dyDescent="0.2">
      <c r="A691" s="77"/>
      <c r="B691" s="11"/>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25" x14ac:dyDescent="0.2">
      <c r="A692" s="77"/>
      <c r="B692" s="11"/>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25" x14ac:dyDescent="0.2">
      <c r="A693" s="77"/>
      <c r="B693" s="11"/>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25" x14ac:dyDescent="0.2">
      <c r="A694" s="77"/>
      <c r="B694" s="11"/>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25" x14ac:dyDescent="0.2">
      <c r="A695" s="77"/>
      <c r="B695" s="11"/>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25" x14ac:dyDescent="0.2">
      <c r="A696" s="77"/>
      <c r="B696" s="11"/>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25" x14ac:dyDescent="0.2">
      <c r="A697" s="77"/>
      <c r="B697" s="11"/>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25" x14ac:dyDescent="0.2">
      <c r="A698" s="77"/>
      <c r="B698" s="11"/>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25" x14ac:dyDescent="0.2">
      <c r="A699" s="77"/>
      <c r="B699" s="11"/>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25" x14ac:dyDescent="0.2">
      <c r="A700" s="77"/>
      <c r="B700" s="11"/>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25" x14ac:dyDescent="0.2">
      <c r="A701" s="77"/>
      <c r="B701" s="11"/>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25" x14ac:dyDescent="0.2">
      <c r="A702" s="77"/>
      <c r="B702" s="11"/>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25" x14ac:dyDescent="0.2">
      <c r="A703" s="77"/>
      <c r="B703" s="11"/>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25" x14ac:dyDescent="0.2">
      <c r="A704" s="77"/>
      <c r="B704" s="11"/>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25" x14ac:dyDescent="0.2">
      <c r="A705" s="77"/>
      <c r="B705" s="11"/>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25" x14ac:dyDescent="0.2">
      <c r="A706" s="77"/>
      <c r="B706" s="11"/>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25" x14ac:dyDescent="0.2">
      <c r="A707" s="77"/>
      <c r="B707" s="11"/>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25" x14ac:dyDescent="0.2">
      <c r="A708" s="77"/>
      <c r="B708" s="11"/>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25" x14ac:dyDescent="0.2">
      <c r="A709" s="77"/>
      <c r="B709" s="11"/>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25" x14ac:dyDescent="0.2">
      <c r="A710" s="77"/>
      <c r="B710" s="11"/>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25" x14ac:dyDescent="0.2">
      <c r="A711" s="77"/>
      <c r="B711" s="11"/>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25" x14ac:dyDescent="0.2">
      <c r="A712" s="77"/>
      <c r="B712" s="11"/>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25" x14ac:dyDescent="0.2">
      <c r="A713" s="77"/>
      <c r="B713" s="11"/>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25" x14ac:dyDescent="0.2">
      <c r="A714" s="77"/>
      <c r="B714" s="11"/>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25" x14ac:dyDescent="0.2">
      <c r="A715" s="77"/>
      <c r="B715" s="11"/>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25" x14ac:dyDescent="0.2">
      <c r="A716" s="77"/>
      <c r="B716" s="11"/>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25" x14ac:dyDescent="0.2">
      <c r="A717" s="77"/>
      <c r="B717" s="11"/>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25" x14ac:dyDescent="0.2">
      <c r="A718" s="77"/>
      <c r="B718" s="11"/>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25" x14ac:dyDescent="0.2">
      <c r="A719" s="77"/>
      <c r="B719" s="11"/>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25" x14ac:dyDescent="0.2">
      <c r="A720" s="77"/>
      <c r="B720" s="11"/>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25" x14ac:dyDescent="0.2">
      <c r="A721" s="77"/>
      <c r="B721" s="11"/>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25" x14ac:dyDescent="0.2">
      <c r="A722" s="77"/>
      <c r="B722" s="11"/>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25" x14ac:dyDescent="0.2">
      <c r="A723" s="77"/>
      <c r="B723" s="11"/>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25" x14ac:dyDescent="0.2">
      <c r="A724" s="77"/>
      <c r="B724" s="11"/>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25" x14ac:dyDescent="0.2">
      <c r="A725" s="77"/>
      <c r="B725" s="11"/>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25" x14ac:dyDescent="0.2">
      <c r="A726" s="77"/>
      <c r="B726" s="11"/>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25" x14ac:dyDescent="0.2">
      <c r="A727" s="77"/>
      <c r="B727" s="11"/>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25" x14ac:dyDescent="0.2">
      <c r="A728" s="77"/>
      <c r="B728" s="11"/>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25" x14ac:dyDescent="0.2">
      <c r="A729" s="77"/>
      <c r="B729" s="11"/>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25" x14ac:dyDescent="0.2">
      <c r="A730" s="77"/>
      <c r="B730" s="11"/>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25" x14ac:dyDescent="0.2">
      <c r="A731" s="77"/>
      <c r="B731" s="11"/>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25" x14ac:dyDescent="0.2">
      <c r="A732" s="77"/>
      <c r="B732" s="11"/>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25" x14ac:dyDescent="0.2">
      <c r="A733" s="77"/>
      <c r="B733" s="11"/>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25" x14ac:dyDescent="0.2">
      <c r="A734" s="77"/>
      <c r="B734" s="11"/>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25" x14ac:dyDescent="0.2">
      <c r="A735" s="77"/>
      <c r="B735" s="11"/>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25" x14ac:dyDescent="0.2">
      <c r="A736" s="77"/>
      <c r="B736" s="11"/>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25" x14ac:dyDescent="0.2">
      <c r="A737" s="77"/>
      <c r="B737" s="11"/>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25" x14ac:dyDescent="0.2">
      <c r="A738" s="77"/>
      <c r="B738" s="11"/>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25" x14ac:dyDescent="0.2">
      <c r="A739" s="77"/>
      <c r="B739" s="11"/>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25" x14ac:dyDescent="0.2">
      <c r="A740" s="77"/>
      <c r="B740" s="11"/>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25" x14ac:dyDescent="0.2">
      <c r="A741" s="77"/>
      <c r="B741" s="11"/>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25" x14ac:dyDescent="0.2">
      <c r="A742" s="77"/>
      <c r="B742" s="11"/>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25" x14ac:dyDescent="0.2">
      <c r="A743" s="77"/>
      <c r="B743" s="11"/>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25" x14ac:dyDescent="0.2">
      <c r="A744" s="77"/>
      <c r="B744" s="11"/>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25" x14ac:dyDescent="0.2">
      <c r="A745" s="77"/>
      <c r="B745" s="11"/>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25" x14ac:dyDescent="0.2">
      <c r="A746" s="77"/>
      <c r="B746" s="11"/>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25" x14ac:dyDescent="0.2">
      <c r="A747" s="77"/>
      <c r="B747" s="11"/>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25" x14ac:dyDescent="0.2">
      <c r="A748" s="77"/>
      <c r="B748" s="11"/>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25" x14ac:dyDescent="0.2">
      <c r="A749" s="77"/>
      <c r="B749" s="11"/>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25" x14ac:dyDescent="0.2">
      <c r="A750" s="77"/>
      <c r="B750" s="11"/>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25" x14ac:dyDescent="0.2">
      <c r="A751" s="77"/>
      <c r="B751" s="11"/>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25" x14ac:dyDescent="0.2">
      <c r="A752" s="77"/>
      <c r="B752" s="11"/>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25" x14ac:dyDescent="0.2">
      <c r="A753" s="77"/>
      <c r="B753" s="11"/>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25" x14ac:dyDescent="0.2">
      <c r="A754" s="77"/>
      <c r="B754" s="11"/>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25" x14ac:dyDescent="0.2">
      <c r="A755" s="77"/>
      <c r="B755" s="11"/>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25" x14ac:dyDescent="0.2">
      <c r="A756" s="77"/>
      <c r="B756" s="11"/>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25" x14ac:dyDescent="0.2">
      <c r="A757" s="77"/>
      <c r="B757" s="11"/>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25" x14ac:dyDescent="0.2">
      <c r="A758" s="77"/>
      <c r="B758" s="11"/>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25" x14ac:dyDescent="0.2">
      <c r="A759" s="77"/>
      <c r="B759" s="11"/>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25" x14ac:dyDescent="0.2">
      <c r="A760" s="77"/>
      <c r="B760" s="11"/>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25" x14ac:dyDescent="0.2">
      <c r="A761" s="77"/>
      <c r="B761" s="11"/>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25" x14ac:dyDescent="0.2">
      <c r="A762" s="77"/>
      <c r="B762" s="11"/>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25" x14ac:dyDescent="0.2">
      <c r="A763" s="77"/>
      <c r="B763" s="11"/>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25" x14ac:dyDescent="0.2">
      <c r="A764" s="77"/>
      <c r="B764" s="11"/>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25" x14ac:dyDescent="0.2">
      <c r="A765" s="77"/>
      <c r="B765" s="11"/>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25" x14ac:dyDescent="0.2">
      <c r="A766" s="77"/>
      <c r="B766" s="11"/>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25" x14ac:dyDescent="0.2">
      <c r="A767" s="77"/>
      <c r="B767" s="11"/>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25" x14ac:dyDescent="0.2">
      <c r="A768" s="77"/>
      <c r="B768" s="11"/>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25" x14ac:dyDescent="0.2">
      <c r="A769" s="77"/>
      <c r="B769" s="11"/>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25" x14ac:dyDescent="0.2">
      <c r="A770" s="77"/>
      <c r="B770" s="11"/>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25" x14ac:dyDescent="0.2">
      <c r="A771" s="77"/>
      <c r="B771" s="11"/>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25" x14ac:dyDescent="0.2">
      <c r="A772" s="77"/>
      <c r="B772" s="11"/>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25" x14ac:dyDescent="0.2">
      <c r="A773" s="77"/>
      <c r="B773" s="11"/>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25" x14ac:dyDescent="0.2">
      <c r="A774" s="77"/>
      <c r="B774" s="11"/>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25" x14ac:dyDescent="0.2">
      <c r="A775" s="77"/>
      <c r="B775" s="11"/>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25" x14ac:dyDescent="0.2">
      <c r="A776" s="77"/>
      <c r="B776" s="11"/>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25" x14ac:dyDescent="0.2">
      <c r="A777" s="77"/>
      <c r="B777" s="11"/>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25" x14ac:dyDescent="0.2">
      <c r="A778" s="77"/>
      <c r="B778" s="11"/>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25" x14ac:dyDescent="0.2">
      <c r="A779" s="77"/>
      <c r="B779" s="11"/>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25" x14ac:dyDescent="0.2">
      <c r="A780" s="77"/>
      <c r="B780" s="11"/>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25" x14ac:dyDescent="0.2">
      <c r="A781" s="77"/>
      <c r="B781" s="11"/>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25" x14ac:dyDescent="0.2">
      <c r="A782" s="77"/>
      <c r="B782" s="11"/>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25" x14ac:dyDescent="0.2">
      <c r="A783" s="77"/>
      <c r="B783" s="11"/>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25" x14ac:dyDescent="0.2">
      <c r="A784" s="77"/>
      <c r="B784" s="11"/>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25" x14ac:dyDescent="0.2">
      <c r="A785" s="77"/>
      <c r="B785" s="11"/>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25" x14ac:dyDescent="0.2">
      <c r="A786" s="77"/>
      <c r="B786" s="11"/>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25" x14ac:dyDescent="0.2">
      <c r="A787" s="77"/>
      <c r="B787" s="11"/>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25" x14ac:dyDescent="0.2">
      <c r="A788" s="77"/>
      <c r="B788" s="11"/>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25" x14ac:dyDescent="0.2">
      <c r="A789" s="77"/>
      <c r="B789" s="11"/>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25" x14ac:dyDescent="0.2">
      <c r="A790" s="77"/>
      <c r="B790" s="11"/>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25" x14ac:dyDescent="0.2">
      <c r="A791" s="77"/>
      <c r="B791" s="11"/>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25" x14ac:dyDescent="0.2">
      <c r="A792" s="77"/>
      <c r="B792" s="11"/>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25" x14ac:dyDescent="0.2">
      <c r="A793" s="77"/>
      <c r="B793" s="11"/>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25" x14ac:dyDescent="0.2">
      <c r="A794" s="77"/>
      <c r="B794" s="11"/>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25" x14ac:dyDescent="0.2">
      <c r="A795" s="77"/>
      <c r="B795" s="11"/>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25" x14ac:dyDescent="0.2">
      <c r="A796" s="77"/>
      <c r="B796" s="11"/>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25" x14ac:dyDescent="0.2">
      <c r="A797" s="77"/>
      <c r="B797" s="11"/>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25" x14ac:dyDescent="0.2">
      <c r="A798" s="77"/>
      <c r="B798" s="11"/>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25" x14ac:dyDescent="0.2">
      <c r="A799" s="77"/>
      <c r="B799" s="11"/>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25" x14ac:dyDescent="0.2">
      <c r="A800" s="77"/>
      <c r="B800" s="11"/>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25" x14ac:dyDescent="0.2">
      <c r="A801" s="77"/>
      <c r="B801" s="11"/>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25" x14ac:dyDescent="0.2">
      <c r="A802" s="77"/>
      <c r="B802" s="11"/>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25" x14ac:dyDescent="0.2">
      <c r="A803" s="77"/>
      <c r="B803" s="11"/>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25" x14ac:dyDescent="0.2">
      <c r="A804" s="77"/>
      <c r="B804" s="11"/>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25" x14ac:dyDescent="0.2">
      <c r="A805" s="77"/>
      <c r="B805" s="11"/>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25" x14ac:dyDescent="0.2">
      <c r="A806" s="77"/>
      <c r="B806" s="11"/>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25" x14ac:dyDescent="0.2">
      <c r="A807" s="77"/>
      <c r="B807" s="11"/>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25" x14ac:dyDescent="0.2">
      <c r="A808" s="77"/>
      <c r="B808" s="11"/>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25" x14ac:dyDescent="0.2">
      <c r="A809" s="77"/>
      <c r="B809" s="11"/>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25" x14ac:dyDescent="0.2">
      <c r="A810" s="77"/>
      <c r="B810" s="11"/>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25" x14ac:dyDescent="0.2">
      <c r="A811" s="77"/>
      <c r="B811" s="11"/>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25" x14ac:dyDescent="0.2">
      <c r="A812" s="77"/>
      <c r="B812" s="11"/>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25" x14ac:dyDescent="0.2">
      <c r="A813" s="77"/>
      <c r="B813" s="11"/>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25" x14ac:dyDescent="0.2">
      <c r="A814" s="77"/>
      <c r="B814" s="11"/>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25" x14ac:dyDescent="0.2">
      <c r="A815" s="77"/>
      <c r="B815" s="11"/>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25" x14ac:dyDescent="0.2">
      <c r="A816" s="77"/>
      <c r="B816" s="11"/>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25" x14ac:dyDescent="0.2">
      <c r="A817" s="77"/>
      <c r="B817" s="11"/>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25" x14ac:dyDescent="0.2">
      <c r="A818" s="77"/>
      <c r="B818" s="11"/>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25" x14ac:dyDescent="0.2">
      <c r="A819" s="77"/>
      <c r="B819" s="11"/>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25" x14ac:dyDescent="0.2">
      <c r="A820" s="77"/>
      <c r="B820" s="11"/>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25" x14ac:dyDescent="0.2">
      <c r="A821" s="77"/>
      <c r="B821" s="11"/>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25" x14ac:dyDescent="0.2">
      <c r="A822" s="77"/>
      <c r="B822" s="11"/>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25" x14ac:dyDescent="0.2">
      <c r="A823" s="77"/>
      <c r="B823" s="11"/>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25" x14ac:dyDescent="0.2">
      <c r="A824" s="77"/>
      <c r="B824" s="11"/>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25" x14ac:dyDescent="0.2">
      <c r="A825" s="77"/>
      <c r="B825" s="11"/>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25" x14ac:dyDescent="0.2">
      <c r="A826" s="77"/>
      <c r="B826" s="11"/>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25" x14ac:dyDescent="0.2">
      <c r="A827" s="77"/>
      <c r="B827" s="11"/>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25" x14ac:dyDescent="0.2">
      <c r="A828" s="77"/>
      <c r="B828" s="11"/>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25" x14ac:dyDescent="0.2">
      <c r="A829" s="77"/>
      <c r="B829" s="11"/>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25" x14ac:dyDescent="0.2">
      <c r="A830" s="77"/>
      <c r="B830" s="11"/>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25" x14ac:dyDescent="0.2">
      <c r="A831" s="77"/>
      <c r="B831" s="11"/>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25" x14ac:dyDescent="0.2">
      <c r="A832" s="77"/>
      <c r="B832" s="11"/>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25" x14ac:dyDescent="0.2">
      <c r="A833" s="77"/>
      <c r="B833" s="11"/>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25" x14ac:dyDescent="0.2">
      <c r="A834" s="77"/>
      <c r="B834" s="11"/>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25" x14ac:dyDescent="0.2">
      <c r="A835" s="77"/>
      <c r="B835" s="11"/>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25" x14ac:dyDescent="0.2">
      <c r="A836" s="77"/>
      <c r="B836" s="11"/>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25" x14ac:dyDescent="0.2">
      <c r="A837" s="77"/>
      <c r="B837" s="11"/>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25" x14ac:dyDescent="0.2">
      <c r="A838" s="77"/>
      <c r="B838" s="11"/>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25" x14ac:dyDescent="0.2">
      <c r="A839" s="77"/>
      <c r="B839" s="11"/>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25" x14ac:dyDescent="0.2">
      <c r="A840" s="77"/>
      <c r="B840" s="11"/>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25" x14ac:dyDescent="0.2">
      <c r="A841" s="77"/>
      <c r="B841" s="11"/>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25" x14ac:dyDescent="0.2">
      <c r="A842" s="77"/>
      <c r="B842" s="11"/>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25" x14ac:dyDescent="0.2">
      <c r="A843" s="77"/>
      <c r="B843" s="11"/>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25" x14ac:dyDescent="0.2">
      <c r="A844" s="77"/>
      <c r="B844" s="11"/>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25" x14ac:dyDescent="0.2">
      <c r="A845" s="77"/>
      <c r="B845" s="11"/>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25" x14ac:dyDescent="0.2">
      <c r="A846" s="77"/>
      <c r="B846" s="11"/>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25" x14ac:dyDescent="0.2">
      <c r="A847" s="77"/>
      <c r="B847" s="11"/>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25" x14ac:dyDescent="0.2">
      <c r="A848" s="77"/>
      <c r="B848" s="11"/>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25" x14ac:dyDescent="0.2">
      <c r="A849" s="77"/>
      <c r="B849" s="11"/>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25" x14ac:dyDescent="0.2">
      <c r="A850" s="77"/>
      <c r="B850" s="11"/>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25" x14ac:dyDescent="0.2">
      <c r="A851" s="77"/>
      <c r="B851" s="11"/>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25" x14ac:dyDescent="0.2">
      <c r="A852" s="77"/>
      <c r="B852" s="11"/>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25" x14ac:dyDescent="0.2">
      <c r="A853" s="77"/>
      <c r="B853" s="11"/>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25" x14ac:dyDescent="0.2">
      <c r="A854" s="77"/>
      <c r="B854" s="11"/>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25" x14ac:dyDescent="0.2">
      <c r="A855" s="77"/>
      <c r="B855" s="11"/>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25" x14ac:dyDescent="0.2">
      <c r="A856" s="77"/>
      <c r="B856" s="11"/>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25" x14ac:dyDescent="0.2">
      <c r="A857" s="77"/>
      <c r="B857" s="11"/>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25" x14ac:dyDescent="0.2">
      <c r="A858" s="77"/>
      <c r="B858" s="11"/>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25" x14ac:dyDescent="0.2">
      <c r="A859" s="77"/>
      <c r="B859" s="11"/>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25" x14ac:dyDescent="0.2">
      <c r="A860" s="77"/>
      <c r="B860" s="11"/>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25" x14ac:dyDescent="0.2">
      <c r="A861" s="77"/>
      <c r="B861" s="11"/>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25" x14ac:dyDescent="0.2">
      <c r="A862" s="77"/>
      <c r="B862" s="11"/>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25" x14ac:dyDescent="0.2">
      <c r="A863" s="77"/>
      <c r="B863" s="11"/>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25" x14ac:dyDescent="0.2">
      <c r="A864" s="77"/>
      <c r="B864" s="11"/>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25" x14ac:dyDescent="0.2">
      <c r="A865" s="77"/>
      <c r="B865" s="11"/>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25" x14ac:dyDescent="0.2">
      <c r="A866" s="77"/>
      <c r="B866" s="11"/>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25" x14ac:dyDescent="0.2">
      <c r="A867" s="77"/>
      <c r="B867" s="11"/>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25" x14ac:dyDescent="0.2">
      <c r="A868" s="77"/>
      <c r="B868" s="11"/>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25" x14ac:dyDescent="0.2">
      <c r="A869" s="77"/>
      <c r="B869" s="11"/>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25" x14ac:dyDescent="0.2">
      <c r="A870" s="77"/>
      <c r="B870" s="11"/>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25" x14ac:dyDescent="0.2">
      <c r="A871" s="77"/>
      <c r="B871" s="11"/>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25" x14ac:dyDescent="0.2">
      <c r="A872" s="77"/>
      <c r="B872" s="11"/>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25" x14ac:dyDescent="0.2">
      <c r="A873" s="77"/>
      <c r="B873" s="11"/>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25" x14ac:dyDescent="0.2">
      <c r="A874" s="77"/>
      <c r="B874" s="11"/>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25" x14ac:dyDescent="0.2">
      <c r="A875" s="77"/>
      <c r="B875" s="11"/>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25" x14ac:dyDescent="0.2">
      <c r="A876" s="77"/>
      <c r="B876" s="11"/>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25" x14ac:dyDescent="0.2">
      <c r="A877" s="77"/>
      <c r="B877" s="11"/>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25" x14ac:dyDescent="0.2">
      <c r="A878" s="77"/>
      <c r="B878" s="11"/>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25" x14ac:dyDescent="0.2">
      <c r="A879" s="77"/>
      <c r="B879" s="11"/>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25" x14ac:dyDescent="0.2">
      <c r="A880" s="77"/>
      <c r="B880" s="11"/>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25" x14ac:dyDescent="0.2">
      <c r="A881" s="77"/>
      <c r="B881" s="11"/>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25" x14ac:dyDescent="0.2">
      <c r="A882" s="77"/>
      <c r="B882" s="11"/>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25" x14ac:dyDescent="0.2">
      <c r="A883" s="77"/>
      <c r="B883" s="11"/>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25" x14ac:dyDescent="0.2">
      <c r="A884" s="77"/>
      <c r="B884" s="11"/>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25" x14ac:dyDescent="0.2">
      <c r="A885" s="77"/>
      <c r="B885" s="11"/>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25" x14ac:dyDescent="0.2">
      <c r="A886" s="77"/>
      <c r="B886" s="11"/>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25" x14ac:dyDescent="0.2">
      <c r="A887" s="77"/>
      <c r="B887" s="11"/>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25" x14ac:dyDescent="0.2">
      <c r="A888" s="77"/>
      <c r="B888" s="11"/>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25" x14ac:dyDescent="0.2">
      <c r="A889" s="77"/>
      <c r="B889" s="11"/>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25" x14ac:dyDescent="0.2">
      <c r="A890" s="77"/>
      <c r="B890" s="11"/>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25" x14ac:dyDescent="0.2">
      <c r="A891" s="77"/>
      <c r="B891" s="11"/>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25" x14ac:dyDescent="0.2">
      <c r="A892" s="77"/>
      <c r="B892" s="11"/>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25" x14ac:dyDescent="0.2">
      <c r="A893" s="77"/>
      <c r="B893" s="11"/>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25" x14ac:dyDescent="0.2">
      <c r="A894" s="77"/>
      <c r="B894" s="11"/>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25" x14ac:dyDescent="0.2">
      <c r="A895" s="77"/>
      <c r="B895" s="11"/>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25" x14ac:dyDescent="0.2">
      <c r="A896" s="77"/>
      <c r="B896" s="11"/>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25" x14ac:dyDescent="0.2">
      <c r="A897" s="77"/>
      <c r="B897" s="11"/>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25" x14ac:dyDescent="0.2">
      <c r="A898" s="77"/>
      <c r="B898" s="11"/>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25" x14ac:dyDescent="0.2">
      <c r="A899" s="77"/>
      <c r="B899" s="11"/>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25" x14ac:dyDescent="0.2">
      <c r="A900" s="77"/>
      <c r="B900" s="11"/>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25" x14ac:dyDescent="0.2">
      <c r="A901" s="77"/>
      <c r="B901" s="11"/>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25" x14ac:dyDescent="0.2">
      <c r="A902" s="77"/>
      <c r="B902" s="11"/>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25" x14ac:dyDescent="0.2">
      <c r="A903" s="77"/>
      <c r="B903" s="11"/>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25" x14ac:dyDescent="0.2">
      <c r="A904" s="77"/>
      <c r="B904" s="11"/>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25" x14ac:dyDescent="0.2">
      <c r="A905" s="77"/>
      <c r="B905" s="11"/>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25" x14ac:dyDescent="0.2">
      <c r="A906" s="77"/>
      <c r="B906" s="11"/>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25" x14ac:dyDescent="0.2">
      <c r="A907" s="77"/>
      <c r="B907" s="11"/>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25" x14ac:dyDescent="0.2">
      <c r="A908" s="77"/>
      <c r="B908" s="11"/>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25" x14ac:dyDescent="0.2">
      <c r="A909" s="77"/>
      <c r="B909" s="11"/>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25" x14ac:dyDescent="0.2">
      <c r="A910" s="77"/>
      <c r="B910" s="11"/>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25" x14ac:dyDescent="0.2">
      <c r="A911" s="77"/>
      <c r="B911" s="11"/>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25" x14ac:dyDescent="0.2">
      <c r="A912" s="77"/>
      <c r="B912" s="11"/>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25" x14ac:dyDescent="0.2">
      <c r="A913" s="77"/>
      <c r="B913" s="11"/>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25" x14ac:dyDescent="0.2">
      <c r="A914" s="77"/>
      <c r="B914" s="11"/>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25" x14ac:dyDescent="0.2">
      <c r="A915" s="77"/>
      <c r="B915" s="11"/>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25" x14ac:dyDescent="0.2">
      <c r="A916" s="77"/>
      <c r="B916" s="11"/>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25" x14ac:dyDescent="0.2">
      <c r="A917" s="77"/>
      <c r="B917" s="11"/>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25" x14ac:dyDescent="0.2">
      <c r="A918" s="77"/>
      <c r="B918" s="11"/>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25" x14ac:dyDescent="0.2">
      <c r="A919" s="77"/>
      <c r="B919" s="11"/>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25" x14ac:dyDescent="0.2">
      <c r="A920" s="77"/>
      <c r="B920" s="11"/>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25" x14ac:dyDescent="0.2">
      <c r="A921" s="77"/>
      <c r="B921" s="11"/>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25" x14ac:dyDescent="0.2">
      <c r="A922" s="77"/>
      <c r="B922" s="11"/>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25" x14ac:dyDescent="0.2">
      <c r="A923" s="77"/>
      <c r="B923" s="11"/>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25" x14ac:dyDescent="0.2">
      <c r="A924" s="77"/>
      <c r="B924" s="11"/>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25" x14ac:dyDescent="0.2">
      <c r="A925" s="77"/>
      <c r="B925" s="11"/>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25" x14ac:dyDescent="0.2">
      <c r="A926" s="77"/>
      <c r="B926" s="11"/>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25" x14ac:dyDescent="0.2">
      <c r="A927" s="77"/>
      <c r="B927" s="11"/>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25" x14ac:dyDescent="0.2">
      <c r="A928" s="77"/>
      <c r="B928" s="11"/>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25" x14ac:dyDescent="0.2">
      <c r="A929" s="77"/>
      <c r="B929" s="11"/>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25" x14ac:dyDescent="0.2">
      <c r="A930" s="77"/>
      <c r="B930" s="11"/>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25" x14ac:dyDescent="0.2">
      <c r="A931" s="77"/>
      <c r="B931" s="11"/>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25" x14ac:dyDescent="0.2">
      <c r="A932" s="77"/>
      <c r="B932" s="11"/>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25" x14ac:dyDescent="0.2">
      <c r="A933" s="77"/>
      <c r="B933" s="11"/>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25" x14ac:dyDescent="0.2">
      <c r="A934" s="77"/>
      <c r="B934" s="11"/>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25" x14ac:dyDescent="0.2">
      <c r="A935" s="77"/>
      <c r="B935" s="11"/>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25" x14ac:dyDescent="0.2">
      <c r="A936" s="77"/>
      <c r="B936" s="11"/>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25" x14ac:dyDescent="0.2">
      <c r="A937" s="77"/>
      <c r="B937" s="11"/>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25" x14ac:dyDescent="0.2">
      <c r="A938" s="77"/>
      <c r="B938" s="11"/>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25" x14ac:dyDescent="0.2">
      <c r="A939" s="77"/>
      <c r="B939" s="11"/>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25" x14ac:dyDescent="0.2">
      <c r="A940" s="77"/>
      <c r="B940" s="11"/>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25" x14ac:dyDescent="0.2">
      <c r="A941" s="77"/>
      <c r="B941" s="11"/>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25" x14ac:dyDescent="0.2">
      <c r="A942" s="77"/>
      <c r="B942" s="11"/>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25" x14ac:dyDescent="0.2">
      <c r="A943" s="77"/>
      <c r="B943" s="11"/>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25" x14ac:dyDescent="0.2">
      <c r="A944" s="77"/>
      <c r="B944" s="11"/>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25" x14ac:dyDescent="0.2">
      <c r="A945" s="77"/>
      <c r="B945" s="11"/>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25" x14ac:dyDescent="0.2">
      <c r="A946" s="77"/>
      <c r="B946" s="11"/>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25" x14ac:dyDescent="0.2">
      <c r="A947" s="77"/>
      <c r="B947" s="11"/>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25" x14ac:dyDescent="0.2">
      <c r="A948" s="77"/>
      <c r="B948" s="11"/>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25" x14ac:dyDescent="0.2">
      <c r="A949" s="77"/>
      <c r="B949" s="11"/>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25" x14ac:dyDescent="0.2">
      <c r="A950" s="77"/>
      <c r="B950" s="11"/>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25" x14ac:dyDescent="0.2">
      <c r="A951" s="77"/>
      <c r="B951" s="11"/>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25" x14ac:dyDescent="0.2">
      <c r="A952" s="77"/>
      <c r="B952" s="11"/>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25" x14ac:dyDescent="0.2">
      <c r="A953" s="77"/>
      <c r="B953" s="11"/>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25" x14ac:dyDescent="0.2">
      <c r="A954" s="77"/>
      <c r="B954" s="11"/>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25" x14ac:dyDescent="0.2">
      <c r="A955" s="77"/>
      <c r="B955" s="11"/>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25" x14ac:dyDescent="0.2">
      <c r="A956" s="77"/>
      <c r="B956" s="11"/>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25" x14ac:dyDescent="0.2">
      <c r="A957" s="77"/>
      <c r="B957" s="11"/>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25" x14ac:dyDescent="0.2">
      <c r="A958" s="77"/>
      <c r="B958" s="11"/>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25" x14ac:dyDescent="0.2">
      <c r="A959" s="77"/>
      <c r="B959" s="11"/>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25" x14ac:dyDescent="0.2">
      <c r="A960" s="77"/>
      <c r="B960" s="11"/>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25" x14ac:dyDescent="0.2">
      <c r="A961" s="77"/>
      <c r="B961" s="11"/>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25" x14ac:dyDescent="0.2">
      <c r="A962" s="77"/>
      <c r="B962" s="11"/>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25" x14ac:dyDescent="0.2">
      <c r="A963" s="77"/>
      <c r="B963" s="11"/>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25" x14ac:dyDescent="0.2">
      <c r="A964" s="77"/>
      <c r="B964" s="11"/>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25" x14ac:dyDescent="0.2">
      <c r="A965" s="77"/>
      <c r="B965" s="11"/>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25" x14ac:dyDescent="0.2">
      <c r="A966" s="77"/>
      <c r="B966" s="11"/>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25" x14ac:dyDescent="0.2">
      <c r="A967" s="77"/>
      <c r="B967" s="11"/>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4.25" x14ac:dyDescent="0.2">
      <c r="A968" s="77"/>
      <c r="B968" s="11"/>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4.25" x14ac:dyDescent="0.2">
      <c r="A969" s="77"/>
      <c r="B969" s="11"/>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4.25" x14ac:dyDescent="0.2">
      <c r="A970" s="77"/>
      <c r="B970" s="11"/>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4.25" x14ac:dyDescent="0.2">
      <c r="A971" s="77"/>
      <c r="B971" s="11"/>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4.25" x14ac:dyDescent="0.2">
      <c r="A972" s="77"/>
      <c r="B972" s="11"/>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4.25" x14ac:dyDescent="0.2">
      <c r="A973" s="77"/>
      <c r="B973" s="11"/>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4.25" x14ac:dyDescent="0.2">
      <c r="A974" s="77"/>
      <c r="B974" s="11"/>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4.25" x14ac:dyDescent="0.2">
      <c r="A975" s="77"/>
      <c r="B975" s="11"/>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4.25" x14ac:dyDescent="0.2">
      <c r="A976" s="77"/>
      <c r="B976" s="11"/>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4.25" x14ac:dyDescent="0.2">
      <c r="A977" s="77"/>
      <c r="B977" s="11"/>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4.25" x14ac:dyDescent="0.2">
      <c r="A978" s="77"/>
      <c r="B978" s="11"/>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4.25" x14ac:dyDescent="0.2">
      <c r="A979" s="77"/>
      <c r="B979" s="11"/>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4.25" x14ac:dyDescent="0.2">
      <c r="A980" s="77"/>
      <c r="B980" s="11"/>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4.25" x14ac:dyDescent="0.2">
      <c r="A981" s="77"/>
      <c r="B981" s="11"/>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4.25" x14ac:dyDescent="0.2">
      <c r="A982" s="77"/>
      <c r="B982" s="11"/>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4.25" x14ac:dyDescent="0.2">
      <c r="A983" s="77"/>
      <c r="B983" s="11"/>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4.25" x14ac:dyDescent="0.2">
      <c r="A984" s="77"/>
      <c r="B984" s="11"/>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4.25" x14ac:dyDescent="0.2">
      <c r="A985" s="77"/>
      <c r="B985" s="11"/>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4.25" x14ac:dyDescent="0.2">
      <c r="A986" s="77"/>
      <c r="B986" s="11"/>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4.25" x14ac:dyDescent="0.2">
      <c r="A987" s="77"/>
      <c r="B987" s="11"/>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4.25" x14ac:dyDescent="0.2">
      <c r="A988" s="77"/>
      <c r="B988" s="11"/>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4.25" x14ac:dyDescent="0.2">
      <c r="A989" s="77"/>
      <c r="B989" s="11"/>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4.25" x14ac:dyDescent="0.2">
      <c r="A990" s="77"/>
      <c r="B990" s="11"/>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4.25" x14ac:dyDescent="0.2">
      <c r="A991" s="77"/>
      <c r="B991" s="11"/>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4.25" x14ac:dyDescent="0.2">
      <c r="A992" s="77"/>
      <c r="B992" s="11"/>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4.25" x14ac:dyDescent="0.2">
      <c r="A993" s="77"/>
      <c r="B993" s="11"/>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4.25" x14ac:dyDescent="0.2">
      <c r="A994" s="77"/>
      <c r="B994" s="11"/>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4.25" x14ac:dyDescent="0.2">
      <c r="A995" s="77"/>
      <c r="B995" s="11"/>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4.25" x14ac:dyDescent="0.2">
      <c r="A996" s="77"/>
      <c r="B996" s="11"/>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4.25" x14ac:dyDescent="0.2">
      <c r="A997" s="77"/>
      <c r="B997" s="11"/>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4.25" x14ac:dyDescent="0.2">
      <c r="A998" s="77"/>
      <c r="B998" s="11"/>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4.25" x14ac:dyDescent="0.2">
      <c r="A999" s="77"/>
      <c r="B999" s="11"/>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4.25" x14ac:dyDescent="0.2">
      <c r="A1000" s="77"/>
      <c r="B1000" s="11"/>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4.25" x14ac:dyDescent="0.2">
      <c r="A1001" s="77"/>
      <c r="B1001" s="11"/>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1:27" ht="14.25" x14ac:dyDescent="0.2">
      <c r="A1002" s="77"/>
      <c r="B1002" s="11"/>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1:27" ht="14.25" x14ac:dyDescent="0.2">
      <c r="A1003" s="77"/>
      <c r="B1003" s="11"/>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spans="1:27" ht="14.25" x14ac:dyDescent="0.2">
      <c r="A1004" s="77"/>
      <c r="B1004" s="11"/>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spans="1:27" ht="14.25" x14ac:dyDescent="0.2">
      <c r="A1005" s="77"/>
      <c r="B1005" s="11"/>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row r="1006" spans="1:27" ht="14.25" x14ac:dyDescent="0.2">
      <c r="A1006" s="77"/>
      <c r="B1006" s="11"/>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row>
    <row r="1007" spans="1:27" ht="14.25" x14ac:dyDescent="0.2">
      <c r="A1007" s="77"/>
      <c r="B1007" s="11"/>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row>
    <row r="1008" spans="1:27" ht="14.25" x14ac:dyDescent="0.2">
      <c r="A1008" s="77"/>
      <c r="B1008" s="11"/>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row>
    <row r="1009" spans="1:27" ht="14.25" x14ac:dyDescent="0.2">
      <c r="A1009" s="77"/>
      <c r="B1009" s="11"/>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row>
    <row r="1010" spans="1:27" ht="14.25" x14ac:dyDescent="0.2">
      <c r="A1010" s="77"/>
      <c r="B1010" s="11"/>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row>
    <row r="1011" spans="1:27" ht="14.25" x14ac:dyDescent="0.2">
      <c r="A1011" s="77"/>
      <c r="B1011" s="11"/>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row>
    <row r="1012" spans="1:27" ht="14.25" x14ac:dyDescent="0.2">
      <c r="A1012" s="77"/>
      <c r="B1012" s="11"/>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row>
    <row r="1013" spans="1:27" ht="14.25" x14ac:dyDescent="0.2">
      <c r="A1013" s="77"/>
      <c r="B1013" s="11"/>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row>
    <row r="1014" spans="1:27" ht="14.25" x14ac:dyDescent="0.2">
      <c r="A1014" s="77"/>
      <c r="B1014" s="11"/>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row>
    <row r="1015" spans="1:27" ht="14.25" x14ac:dyDescent="0.2">
      <c r="A1015" s="77"/>
      <c r="B1015" s="11"/>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row>
  </sheetData>
  <sheetProtection sheet="1" objects="1" scenarios="1"/>
  <mergeCells count="133">
    <mergeCell ref="B50:I300"/>
    <mergeCell ref="A33:A35"/>
    <mergeCell ref="B33:B35"/>
    <mergeCell ref="C33:C35"/>
    <mergeCell ref="D34:D35"/>
    <mergeCell ref="E34:E35"/>
    <mergeCell ref="F34:F35"/>
    <mergeCell ref="G34:G35"/>
    <mergeCell ref="B36:B38"/>
    <mergeCell ref="C36:C38"/>
    <mergeCell ref="E37:E38"/>
    <mergeCell ref="G37:G38"/>
    <mergeCell ref="H37:H38"/>
    <mergeCell ref="I37:I38"/>
    <mergeCell ref="A36:A38"/>
    <mergeCell ref="A39:A41"/>
    <mergeCell ref="F43:F44"/>
    <mergeCell ref="G43:G44"/>
    <mergeCell ref="I43:I44"/>
    <mergeCell ref="G40:G41"/>
    <mergeCell ref="H40:H41"/>
    <mergeCell ref="H43:H44"/>
    <mergeCell ref="H34:H35"/>
    <mergeCell ref="I34:I35"/>
    <mergeCell ref="A27:A29"/>
    <mergeCell ref="B27:B29"/>
    <mergeCell ref="C27:C29"/>
    <mergeCell ref="D28:D29"/>
    <mergeCell ref="E28:E29"/>
    <mergeCell ref="F28:F29"/>
    <mergeCell ref="G28:G29"/>
    <mergeCell ref="I31:I32"/>
    <mergeCell ref="A30:A32"/>
    <mergeCell ref="B30:B32"/>
    <mergeCell ref="C30:C32"/>
    <mergeCell ref="D31:D32"/>
    <mergeCell ref="E31:E32"/>
    <mergeCell ref="F31:F32"/>
    <mergeCell ref="G31:G32"/>
    <mergeCell ref="H31:H32"/>
    <mergeCell ref="A18:A20"/>
    <mergeCell ref="B18:B20"/>
    <mergeCell ref="C18:C20"/>
    <mergeCell ref="D19:D20"/>
    <mergeCell ref="E19:E20"/>
    <mergeCell ref="F19:F20"/>
    <mergeCell ref="G19:G20"/>
    <mergeCell ref="H25:H26"/>
    <mergeCell ref="I25:I26"/>
    <mergeCell ref="A24:A26"/>
    <mergeCell ref="B24:B26"/>
    <mergeCell ref="C24:C26"/>
    <mergeCell ref="D25:D26"/>
    <mergeCell ref="E25:E26"/>
    <mergeCell ref="F25:F26"/>
    <mergeCell ref="G25:G26"/>
    <mergeCell ref="A21:A23"/>
    <mergeCell ref="B21:B23"/>
    <mergeCell ref="C21:C23"/>
    <mergeCell ref="D22:D23"/>
    <mergeCell ref="E22:E23"/>
    <mergeCell ref="F22:F23"/>
    <mergeCell ref="G22:G23"/>
    <mergeCell ref="A12:A14"/>
    <mergeCell ref="B12:B14"/>
    <mergeCell ref="C12:C14"/>
    <mergeCell ref="D13:D14"/>
    <mergeCell ref="E13:E14"/>
    <mergeCell ref="F13:F14"/>
    <mergeCell ref="G46:G47"/>
    <mergeCell ref="H46:H47"/>
    <mergeCell ref="I46:I47"/>
    <mergeCell ref="A42:A44"/>
    <mergeCell ref="A45:A47"/>
    <mergeCell ref="B45:B47"/>
    <mergeCell ref="C45:C47"/>
    <mergeCell ref="D46:D47"/>
    <mergeCell ref="E46:E47"/>
    <mergeCell ref="F46:F47"/>
    <mergeCell ref="B42:B44"/>
    <mergeCell ref="C42:C44"/>
    <mergeCell ref="D43:D44"/>
    <mergeCell ref="E43:E44"/>
    <mergeCell ref="H16:H17"/>
    <mergeCell ref="I16:I17"/>
    <mergeCell ref="A15:A17"/>
    <mergeCell ref="B15:B17"/>
    <mergeCell ref="A3:A5"/>
    <mergeCell ref="A6:A8"/>
    <mergeCell ref="B6:B8"/>
    <mergeCell ref="C6:C8"/>
    <mergeCell ref="D7:D8"/>
    <mergeCell ref="E7:E8"/>
    <mergeCell ref="F7:F8"/>
    <mergeCell ref="B9:B11"/>
    <mergeCell ref="C9:C11"/>
    <mergeCell ref="D10:D11"/>
    <mergeCell ref="E10:E11"/>
    <mergeCell ref="F10:F11"/>
    <mergeCell ref="B3:B5"/>
    <mergeCell ref="C3:C5"/>
    <mergeCell ref="E3:E5"/>
    <mergeCell ref="F3:F5"/>
    <mergeCell ref="A9:A11"/>
    <mergeCell ref="D3:D5"/>
    <mergeCell ref="B39:B41"/>
    <mergeCell ref="C39:C41"/>
    <mergeCell ref="D40:D41"/>
    <mergeCell ref="E40:E41"/>
    <mergeCell ref="F40:F41"/>
    <mergeCell ref="I40:I41"/>
    <mergeCell ref="G10:G11"/>
    <mergeCell ref="H10:H11"/>
    <mergeCell ref="G13:G14"/>
    <mergeCell ref="H13:H14"/>
    <mergeCell ref="I13:I14"/>
    <mergeCell ref="H22:H23"/>
    <mergeCell ref="I22:I23"/>
    <mergeCell ref="H28:H29"/>
    <mergeCell ref="I28:I29"/>
    <mergeCell ref="G3:G5"/>
    <mergeCell ref="H3:H5"/>
    <mergeCell ref="G7:G8"/>
    <mergeCell ref="H7:H8"/>
    <mergeCell ref="I7:I8"/>
    <mergeCell ref="C15:C17"/>
    <mergeCell ref="D16:D17"/>
    <mergeCell ref="E16:E17"/>
    <mergeCell ref="F37:F38"/>
    <mergeCell ref="F16:F17"/>
    <mergeCell ref="G16:G17"/>
    <mergeCell ref="H19:H20"/>
    <mergeCell ref="I19:I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4CC-C3A7-4AB6-968B-C644E68FD7A8}">
  <dimension ref="A1:AF21"/>
  <sheetViews>
    <sheetView workbookViewId="0">
      <pane xSplit="1" ySplit="4" topLeftCell="B5" activePane="bottomRight" state="frozen"/>
      <selection pane="topRight" activeCell="B1" sqref="B1"/>
      <selection pane="bottomLeft" activeCell="A4" sqref="A4"/>
      <selection pane="bottomRight" activeCell="D1" sqref="D1"/>
    </sheetView>
  </sheetViews>
  <sheetFormatPr defaultRowHeight="12.75" x14ac:dyDescent="0.2"/>
  <cols>
    <col min="1" max="1" width="15.85546875" customWidth="1"/>
    <col min="2" max="2" width="15.85546875" style="6" customWidth="1"/>
    <col min="3" max="3" width="17.5703125" customWidth="1"/>
    <col min="4" max="4" width="14.7109375" style="8" customWidth="1"/>
    <col min="5" max="5" width="14.140625" customWidth="1"/>
    <col min="6" max="6" width="11" customWidth="1"/>
    <col min="7" max="7" width="12.140625" customWidth="1"/>
    <col min="8" max="8" width="17.42578125" style="6" customWidth="1"/>
    <col min="9" max="9" width="11" style="6" customWidth="1"/>
    <col min="10" max="10" width="13.140625" customWidth="1"/>
    <col min="11" max="11" width="14.5703125" customWidth="1"/>
    <col min="12" max="14" width="11" customWidth="1"/>
    <col min="15" max="15" width="11" style="6" customWidth="1"/>
    <col min="16" max="16" width="15.28515625" customWidth="1"/>
    <col min="17" max="19" width="12" customWidth="1"/>
    <col min="20" max="20" width="12" style="6" customWidth="1"/>
    <col min="22" max="22" width="12.42578125" customWidth="1"/>
    <col min="23" max="23" width="16" customWidth="1"/>
    <col min="24" max="26" width="12.42578125" customWidth="1"/>
    <col min="27" max="27" width="12.42578125" style="6" customWidth="1"/>
    <col min="28" max="28" width="16" customWidth="1"/>
    <col min="29" max="31" width="12.42578125" customWidth="1"/>
    <col min="32" max="32" width="14.42578125" customWidth="1"/>
  </cols>
  <sheetData>
    <row r="1" spans="1:32" s="10" customFormat="1" ht="33.75" customHeight="1" x14ac:dyDescent="0.2">
      <c r="A1" s="57" t="s">
        <v>866</v>
      </c>
      <c r="B1" s="57"/>
      <c r="C1" s="57"/>
      <c r="D1" s="57"/>
      <c r="E1" s="57"/>
      <c r="F1" s="57"/>
      <c r="G1" s="57"/>
      <c r="H1" s="57"/>
      <c r="I1" s="57"/>
    </row>
    <row r="2" spans="1:32" x14ac:dyDescent="0.2">
      <c r="A2" s="35" t="s">
        <v>691</v>
      </c>
      <c r="B2" s="35"/>
      <c r="C2" s="35"/>
      <c r="D2" s="36"/>
      <c r="E2" s="37"/>
      <c r="F2" s="37"/>
      <c r="G2" s="37"/>
      <c r="H2" s="37"/>
      <c r="I2" s="33"/>
    </row>
    <row r="3" spans="1:32" ht="51.75" customHeight="1" x14ac:dyDescent="0.2">
      <c r="A3" s="37"/>
      <c r="B3" s="37"/>
      <c r="C3" s="37"/>
      <c r="D3" s="36"/>
      <c r="E3" s="35" t="s">
        <v>696</v>
      </c>
      <c r="F3" s="37"/>
      <c r="G3" s="37"/>
      <c r="H3" s="37"/>
      <c r="I3" s="33"/>
      <c r="J3" s="12"/>
      <c r="K3" s="149" t="s">
        <v>701</v>
      </c>
      <c r="L3" s="149"/>
      <c r="M3" s="149"/>
      <c r="N3" s="149"/>
      <c r="O3" s="89"/>
      <c r="P3" s="149" t="s">
        <v>702</v>
      </c>
      <c r="Q3" s="149"/>
      <c r="R3" s="149"/>
      <c r="S3" s="149"/>
      <c r="T3" s="89"/>
      <c r="U3" s="12"/>
      <c r="V3" s="12"/>
      <c r="W3" s="149" t="s">
        <v>703</v>
      </c>
      <c r="X3" s="149"/>
      <c r="Y3" s="149"/>
      <c r="Z3" s="149"/>
      <c r="AA3" s="89"/>
      <c r="AB3" s="149" t="s">
        <v>719</v>
      </c>
      <c r="AC3" s="149"/>
      <c r="AD3" s="149"/>
      <c r="AE3" s="149"/>
      <c r="AF3" s="13"/>
    </row>
    <row r="4" spans="1:32" ht="63.75" x14ac:dyDescent="0.2">
      <c r="A4" s="38" t="s">
        <v>65</v>
      </c>
      <c r="B4" s="38" t="s">
        <v>694</v>
      </c>
      <c r="C4" s="30" t="s">
        <v>714</v>
      </c>
      <c r="D4" s="39" t="s">
        <v>715</v>
      </c>
      <c r="E4" s="40">
        <v>0.01</v>
      </c>
      <c r="F4" s="40">
        <v>0.03</v>
      </c>
      <c r="G4" s="40">
        <v>0.05</v>
      </c>
      <c r="H4" s="41" t="s">
        <v>717</v>
      </c>
      <c r="I4" s="34"/>
      <c r="J4" s="90" t="s">
        <v>700</v>
      </c>
      <c r="K4" s="90" t="s">
        <v>716</v>
      </c>
      <c r="L4" s="91" t="s">
        <v>697</v>
      </c>
      <c r="M4" s="91" t="s">
        <v>698</v>
      </c>
      <c r="N4" s="91" t="s">
        <v>699</v>
      </c>
      <c r="O4" s="91" t="s">
        <v>717</v>
      </c>
      <c r="P4" s="90" t="s">
        <v>716</v>
      </c>
      <c r="Q4" s="91" t="s">
        <v>697</v>
      </c>
      <c r="R4" s="91" t="s">
        <v>698</v>
      </c>
      <c r="S4" s="91" t="s">
        <v>699</v>
      </c>
      <c r="T4" s="91" t="s">
        <v>717</v>
      </c>
      <c r="U4" s="12"/>
      <c r="V4" s="90" t="s">
        <v>705</v>
      </c>
      <c r="W4" s="90" t="s">
        <v>716</v>
      </c>
      <c r="X4" s="91" t="s">
        <v>697</v>
      </c>
      <c r="Y4" s="91" t="s">
        <v>698</v>
      </c>
      <c r="Z4" s="91" t="s">
        <v>699</v>
      </c>
      <c r="AA4" s="91" t="s">
        <v>717</v>
      </c>
      <c r="AB4" s="90" t="s">
        <v>716</v>
      </c>
      <c r="AC4" s="91" t="s">
        <v>697</v>
      </c>
      <c r="AD4" s="91" t="s">
        <v>698</v>
      </c>
      <c r="AE4" s="91" t="s">
        <v>699</v>
      </c>
      <c r="AF4" s="91" t="s">
        <v>717</v>
      </c>
    </row>
    <row r="5" spans="1:32" ht="14.25" x14ac:dyDescent="0.2">
      <c r="A5" s="42" t="s">
        <v>2</v>
      </c>
      <c r="B5" s="43">
        <f>GDP!U3</f>
        <v>302563.39891992754</v>
      </c>
      <c r="C5" s="44">
        <v>2E-3</v>
      </c>
      <c r="D5" s="45">
        <f t="shared" ref="D5:D11" si="0">B5*C5</f>
        <v>605.12679783985504</v>
      </c>
      <c r="E5" s="45">
        <f>$B5*1%</f>
        <v>3025.6339891992752</v>
      </c>
      <c r="F5" s="45">
        <f>$B5*3%</f>
        <v>9076.9019675978252</v>
      </c>
      <c r="G5" s="45">
        <f>$B5*5%</f>
        <v>15128.169945996378</v>
      </c>
      <c r="H5" s="45">
        <f>(9%-'pswb-GDP'!T3)*Results!B5</f>
        <v>21270.604672168458</v>
      </c>
      <c r="I5" s="9"/>
      <c r="J5" s="16">
        <f>'salary info'!M4</f>
        <v>3578.4043051006083</v>
      </c>
      <c r="K5" s="16">
        <f t="shared" ref="K5:K11" si="1">(D5*200000)/$J5</f>
        <v>33821.041237700032</v>
      </c>
      <c r="L5" s="16">
        <f t="shared" ref="L5:L19" si="2">(E5*200000)/$J5</f>
        <v>169105.20618850019</v>
      </c>
      <c r="M5" s="16">
        <f t="shared" ref="M5:M19" si="3">(F5*200000)/$J5</f>
        <v>507315.61856550048</v>
      </c>
      <c r="N5" s="16">
        <f t="shared" ref="N5:O19" si="4">(G5*200000)/$J5</f>
        <v>845526.03094250092</v>
      </c>
      <c r="O5" s="16">
        <f t="shared" si="4"/>
        <v>1188831.8288601225</v>
      </c>
      <c r="P5" s="16">
        <f t="shared" ref="P5:P11" si="5">(D5*1000000)/$J5</f>
        <v>169105.20618850019</v>
      </c>
      <c r="Q5" s="16">
        <f t="shared" ref="Q5:Q19" si="6">(E5*1000000)/$J5</f>
        <v>845526.0309425008</v>
      </c>
      <c r="R5" s="16">
        <f t="shared" ref="R5:R19" si="7">(F5*1000000)/$J5</f>
        <v>2536578.0928275026</v>
      </c>
      <c r="S5" s="16">
        <f t="shared" ref="S5:T19" si="8">(G5*1000000)/$J5</f>
        <v>4227630.1547125047</v>
      </c>
      <c r="T5" s="16">
        <f t="shared" si="8"/>
        <v>5944159.1443006117</v>
      </c>
      <c r="U5" s="13"/>
      <c r="V5" s="16">
        <f>'salary info'!L4</f>
        <v>4562.4707533926066</v>
      </c>
      <c r="W5" s="16">
        <f t="shared" ref="W5:W11" si="9">(D5*150000)/$V5</f>
        <v>19894.707184365696</v>
      </c>
      <c r="X5" s="16">
        <f t="shared" ref="X5:X19" si="10">(E5*150000)/$V5</f>
        <v>99473.535921828472</v>
      </c>
      <c r="Y5" s="16">
        <f t="shared" ref="Y5:Y19" si="11">(F5*150000)/$V5</f>
        <v>298420.60776548542</v>
      </c>
      <c r="Z5" s="16">
        <f t="shared" ref="Z5:AA19" si="12">(G5*150000)/$V5</f>
        <v>497367.67960914248</v>
      </c>
      <c r="AA5" s="16">
        <f t="shared" si="12"/>
        <v>699312.03360652295</v>
      </c>
      <c r="AB5" s="16">
        <f t="shared" ref="AB5:AB11" si="13">(D5*1000000)/$V5</f>
        <v>132631.38122910465</v>
      </c>
      <c r="AC5" s="16">
        <f t="shared" ref="AC5:AC19" si="14">(E5*1000000)/$V5</f>
        <v>663156.90614552307</v>
      </c>
      <c r="AD5" s="16">
        <f t="shared" ref="AD5:AD19" si="15">(F5*1000000)/$V5</f>
        <v>1989470.7184365697</v>
      </c>
      <c r="AE5" s="16">
        <f t="shared" ref="AE5:AF19" si="16">(G5*1000000)/$V5</f>
        <v>3315784.530727616</v>
      </c>
      <c r="AF5" s="16">
        <f t="shared" si="16"/>
        <v>4662080.2240434866</v>
      </c>
    </row>
    <row r="6" spans="1:32" ht="14.25" x14ac:dyDescent="0.2">
      <c r="A6" s="42" t="s">
        <v>11</v>
      </c>
      <c r="B6" s="43">
        <f>GDP!U4</f>
        <v>448120.42885876924</v>
      </c>
      <c r="C6" s="44">
        <v>4.0000000000000001E-3</v>
      </c>
      <c r="D6" s="45">
        <f t="shared" si="0"/>
        <v>1792.4817154350769</v>
      </c>
      <c r="E6" s="45">
        <f t="shared" ref="E6:E19" si="17">$B6*1%</f>
        <v>4481.2042885876926</v>
      </c>
      <c r="F6" s="45">
        <f t="shared" ref="F6:F19" si="18">$B6*3%</f>
        <v>13443.612865763076</v>
      </c>
      <c r="G6" s="45">
        <f t="shared" ref="G6:G19" si="19">$B6*5%</f>
        <v>22406.021442938465</v>
      </c>
      <c r="H6" s="45">
        <f>(9%-'pswb-GDP'!T4)*Results!B6</f>
        <v>40330.838597289228</v>
      </c>
      <c r="I6" s="9"/>
      <c r="J6" s="16">
        <f>'salary info'!M5</f>
        <v>1088.2274426054457</v>
      </c>
      <c r="K6" s="16">
        <f t="shared" si="1"/>
        <v>329431.44884188881</v>
      </c>
      <c r="L6" s="16">
        <f t="shared" si="2"/>
        <v>823578.62210472208</v>
      </c>
      <c r="M6" s="16">
        <f t="shared" si="3"/>
        <v>2470735.8663141658</v>
      </c>
      <c r="N6" s="16">
        <f t="shared" si="4"/>
        <v>4117893.1105236108</v>
      </c>
      <c r="O6" s="16">
        <f t="shared" si="4"/>
        <v>7412207.5989424977</v>
      </c>
      <c r="P6" s="16">
        <f t="shared" si="5"/>
        <v>1647157.2442094442</v>
      </c>
      <c r="Q6" s="16">
        <f t="shared" si="6"/>
        <v>4117893.1105236099</v>
      </c>
      <c r="R6" s="16">
        <f t="shared" si="7"/>
        <v>12353679.33157083</v>
      </c>
      <c r="S6" s="16">
        <f t="shared" si="8"/>
        <v>20589465.552618053</v>
      </c>
      <c r="T6" s="16">
        <f t="shared" si="8"/>
        <v>37061037.994712487</v>
      </c>
      <c r="U6" s="13"/>
      <c r="V6" s="16">
        <f>'salary info'!L5</f>
        <v>1960.4547881376498</v>
      </c>
      <c r="W6" s="16">
        <f t="shared" si="9"/>
        <v>137147.90003939799</v>
      </c>
      <c r="X6" s="16">
        <f t="shared" si="10"/>
        <v>342869.75009849499</v>
      </c>
      <c r="Y6" s="16">
        <f t="shared" si="11"/>
        <v>1028609.2502954848</v>
      </c>
      <c r="Z6" s="16">
        <f t="shared" si="12"/>
        <v>1714348.750492475</v>
      </c>
      <c r="AA6" s="16">
        <f t="shared" si="12"/>
        <v>3085827.7508864542</v>
      </c>
      <c r="AB6" s="16">
        <f t="shared" si="13"/>
        <v>914319.33359598659</v>
      </c>
      <c r="AC6" s="16">
        <f t="shared" si="14"/>
        <v>2285798.3339899662</v>
      </c>
      <c r="AD6" s="16">
        <f t="shared" si="15"/>
        <v>6857395.0019698991</v>
      </c>
      <c r="AE6" s="16">
        <f t="shared" si="16"/>
        <v>11428991.669949833</v>
      </c>
      <c r="AF6" s="16">
        <f t="shared" si="16"/>
        <v>20572185.005909696</v>
      </c>
    </row>
    <row r="7" spans="1:32" ht="14.25" x14ac:dyDescent="0.2">
      <c r="A7" s="42" t="s">
        <v>8</v>
      </c>
      <c r="B7" s="43">
        <f>GDP!U5</f>
        <v>34186.18069492848</v>
      </c>
      <c r="C7" s="44">
        <v>1.0999999999999999E-2</v>
      </c>
      <c r="D7" s="45">
        <f t="shared" si="0"/>
        <v>376.04798764421326</v>
      </c>
      <c r="E7" s="45">
        <f t="shared" si="17"/>
        <v>341.86180694928481</v>
      </c>
      <c r="F7" s="45">
        <f t="shared" si="18"/>
        <v>1025.5854208478543</v>
      </c>
      <c r="G7" s="45">
        <f t="shared" si="19"/>
        <v>1709.309034746424</v>
      </c>
      <c r="H7" s="45">
        <f>(9%-'pswb-GDP'!T5)*Results!B7</f>
        <v>1807.7377745850401</v>
      </c>
      <c r="I7" s="9"/>
      <c r="J7" s="16">
        <f>'salary info'!M6</f>
        <v>4163</v>
      </c>
      <c r="K7" s="16">
        <f t="shared" si="1"/>
        <v>18066.201664386899</v>
      </c>
      <c r="L7" s="16">
        <f t="shared" si="2"/>
        <v>16423.819694897182</v>
      </c>
      <c r="M7" s="16">
        <f t="shared" si="3"/>
        <v>49271.459084691538</v>
      </c>
      <c r="N7" s="16">
        <f t="shared" si="4"/>
        <v>82119.098474485902</v>
      </c>
      <c r="O7" s="16">
        <f t="shared" si="4"/>
        <v>86847.839278647138</v>
      </c>
      <c r="P7" s="16">
        <f t="shared" si="5"/>
        <v>90331.008321934482</v>
      </c>
      <c r="Q7" s="16">
        <f t="shared" si="6"/>
        <v>82119.098474485902</v>
      </c>
      <c r="R7" s="16">
        <f t="shared" si="7"/>
        <v>246357.29542345766</v>
      </c>
      <c r="S7" s="16">
        <f t="shared" si="8"/>
        <v>410595.49237242946</v>
      </c>
      <c r="T7" s="16">
        <f t="shared" si="8"/>
        <v>434239.19639323564</v>
      </c>
      <c r="U7" s="13"/>
      <c r="V7" s="16">
        <f>'salary info'!L6</f>
        <v>1508.6893862326212</v>
      </c>
      <c r="W7" s="16">
        <f t="shared" si="9"/>
        <v>37388.211689808166</v>
      </c>
      <c r="X7" s="16">
        <f t="shared" si="10"/>
        <v>33989.283354371059</v>
      </c>
      <c r="Y7" s="16">
        <f t="shared" si="11"/>
        <v>101967.85006311315</v>
      </c>
      <c r="Z7" s="16">
        <f t="shared" si="12"/>
        <v>169946.41677185529</v>
      </c>
      <c r="AA7" s="16">
        <f t="shared" si="12"/>
        <v>179732.60013771078</v>
      </c>
      <c r="AB7" s="16">
        <f t="shared" si="13"/>
        <v>249254.74459872107</v>
      </c>
      <c r="AC7" s="16">
        <f t="shared" si="14"/>
        <v>226595.22236247369</v>
      </c>
      <c r="AD7" s="16">
        <f t="shared" si="15"/>
        <v>679785.66708742105</v>
      </c>
      <c r="AE7" s="16">
        <f t="shared" si="16"/>
        <v>1132976.1118123685</v>
      </c>
      <c r="AF7" s="16">
        <f t="shared" si="16"/>
        <v>1198217.3342514052</v>
      </c>
    </row>
    <row r="8" spans="1:32" ht="14.25" x14ac:dyDescent="0.2">
      <c r="A8" s="42" t="s">
        <v>21</v>
      </c>
      <c r="B8" s="43">
        <f>GDP!U6</f>
        <v>35170.037380862959</v>
      </c>
      <c r="C8" s="44">
        <v>1E-3</v>
      </c>
      <c r="D8" s="45">
        <f t="shared" si="0"/>
        <v>35.170037380862958</v>
      </c>
      <c r="E8" s="45">
        <f t="shared" si="17"/>
        <v>351.70037380862959</v>
      </c>
      <c r="F8" s="45">
        <f t="shared" si="18"/>
        <v>1055.1011214258888</v>
      </c>
      <c r="G8" s="45">
        <f t="shared" si="19"/>
        <v>1758.501869043148</v>
      </c>
      <c r="H8" s="45">
        <f>(9%-'pswb-GDP'!T6)*Results!B8</f>
        <v>1895.0438493995725</v>
      </c>
      <c r="I8" s="9"/>
      <c r="J8" s="16">
        <f>'salary info'!M7</f>
        <v>9429.9935909923806</v>
      </c>
      <c r="K8" s="16">
        <f t="shared" si="1"/>
        <v>745.91858502338141</v>
      </c>
      <c r="L8" s="16">
        <f t="shared" si="2"/>
        <v>7459.1858502338137</v>
      </c>
      <c r="M8" s="16">
        <f t="shared" si="3"/>
        <v>22377.557550701444</v>
      </c>
      <c r="N8" s="16">
        <f t="shared" si="4"/>
        <v>37295.929251169066</v>
      </c>
      <c r="O8" s="16">
        <f t="shared" si="4"/>
        <v>40191.837483532043</v>
      </c>
      <c r="P8" s="16">
        <f t="shared" si="5"/>
        <v>3729.5929251169068</v>
      </c>
      <c r="Q8" s="16">
        <f t="shared" si="6"/>
        <v>37295.929251169066</v>
      </c>
      <c r="R8" s="16">
        <f t="shared" si="7"/>
        <v>111887.78775350722</v>
      </c>
      <c r="S8" s="16">
        <f t="shared" si="8"/>
        <v>186479.64625584535</v>
      </c>
      <c r="T8" s="16">
        <f t="shared" si="8"/>
        <v>200959.18741766023</v>
      </c>
      <c r="U8" s="13"/>
      <c r="V8" s="16">
        <f>'salary info'!L7</f>
        <v>1387.1622212999275</v>
      </c>
      <c r="W8" s="16">
        <f t="shared" si="9"/>
        <v>3803.092043687363</v>
      </c>
      <c r="X8" s="16">
        <f t="shared" si="10"/>
        <v>38030.920436873632</v>
      </c>
      <c r="Y8" s="16">
        <f t="shared" si="11"/>
        <v>114092.76131062089</v>
      </c>
      <c r="Z8" s="16">
        <f t="shared" si="12"/>
        <v>190154.60218436815</v>
      </c>
      <c r="AA8" s="16">
        <f t="shared" si="12"/>
        <v>204919.49178341622</v>
      </c>
      <c r="AB8" s="16">
        <f t="shared" si="13"/>
        <v>25353.946957915756</v>
      </c>
      <c r="AC8" s="16">
        <f t="shared" si="14"/>
        <v>253539.46957915754</v>
      </c>
      <c r="AD8" s="16">
        <f t="shared" si="15"/>
        <v>760618.40873747261</v>
      </c>
      <c r="AE8" s="16">
        <f t="shared" si="16"/>
        <v>1267697.3478957878</v>
      </c>
      <c r="AF8" s="16">
        <f t="shared" si="16"/>
        <v>1366129.9452227748</v>
      </c>
    </row>
    <row r="9" spans="1:32" ht="14.25" x14ac:dyDescent="0.2">
      <c r="A9" s="42" t="s">
        <v>5</v>
      </c>
      <c r="B9" s="43">
        <f>GDP!U7</f>
        <v>95503.088538091979</v>
      </c>
      <c r="C9" s="46">
        <v>1.4E-2</v>
      </c>
      <c r="D9" s="45">
        <f t="shared" si="0"/>
        <v>1337.0432395332878</v>
      </c>
      <c r="E9" s="45">
        <f t="shared" si="17"/>
        <v>955.03088538091981</v>
      </c>
      <c r="F9" s="45">
        <f t="shared" si="18"/>
        <v>2865.0926561427591</v>
      </c>
      <c r="G9" s="45">
        <f t="shared" si="19"/>
        <v>4775.1544269045989</v>
      </c>
      <c r="H9" s="45">
        <f>(9%-'pswb-GDP'!T7)*Results!B9</f>
        <v>4298.3019454112473</v>
      </c>
      <c r="I9" s="9"/>
      <c r="J9" s="16">
        <f>'salary info'!M8</f>
        <v>5219.7553239691888</v>
      </c>
      <c r="K9" s="16">
        <f t="shared" si="1"/>
        <v>51230.111625867467</v>
      </c>
      <c r="L9" s="16">
        <f t="shared" si="2"/>
        <v>36592.93687561962</v>
      </c>
      <c r="M9" s="16">
        <f t="shared" si="3"/>
        <v>109778.81062685886</v>
      </c>
      <c r="N9" s="16">
        <f t="shared" si="4"/>
        <v>182964.68437809809</v>
      </c>
      <c r="O9" s="16">
        <f t="shared" si="4"/>
        <v>164693.6179431011</v>
      </c>
      <c r="P9" s="16">
        <f t="shared" si="5"/>
        <v>256150.55812933735</v>
      </c>
      <c r="Q9" s="16">
        <f t="shared" si="6"/>
        <v>182964.68437809809</v>
      </c>
      <c r="R9" s="16">
        <f t="shared" si="7"/>
        <v>548894.05313429423</v>
      </c>
      <c r="S9" s="16">
        <f t="shared" si="8"/>
        <v>914823.42189049046</v>
      </c>
      <c r="T9" s="16">
        <f t="shared" si="8"/>
        <v>823468.08971550548</v>
      </c>
      <c r="U9" s="13"/>
      <c r="V9" s="16">
        <f>'salary info'!L8</f>
        <v>4446.8237426370642</v>
      </c>
      <c r="W9" s="16">
        <f t="shared" si="9"/>
        <v>45101.064835787431</v>
      </c>
      <c r="X9" s="16">
        <f t="shared" si="10"/>
        <v>32215.046311276736</v>
      </c>
      <c r="Y9" s="16">
        <f t="shared" si="11"/>
        <v>96645.138933830196</v>
      </c>
      <c r="Z9" s="16">
        <f t="shared" si="12"/>
        <v>161075.23155638369</v>
      </c>
      <c r="AA9" s="16">
        <f t="shared" si="12"/>
        <v>144990.07136930933</v>
      </c>
      <c r="AB9" s="16">
        <f t="shared" si="13"/>
        <v>300673.76557191624</v>
      </c>
      <c r="AC9" s="16">
        <f t="shared" si="14"/>
        <v>214766.97540851159</v>
      </c>
      <c r="AD9" s="16">
        <f t="shared" si="15"/>
        <v>644300.92622553476</v>
      </c>
      <c r="AE9" s="16">
        <f t="shared" si="16"/>
        <v>1073834.877042558</v>
      </c>
      <c r="AF9" s="16">
        <f t="shared" si="16"/>
        <v>966600.47579539544</v>
      </c>
    </row>
    <row r="10" spans="1:32" ht="14.25" x14ac:dyDescent="0.2">
      <c r="A10" s="42" t="s">
        <v>29</v>
      </c>
      <c r="B10" s="43">
        <f>GDP!U8</f>
        <v>16932.434838692843</v>
      </c>
      <c r="C10" s="44">
        <v>0.111</v>
      </c>
      <c r="D10" s="45">
        <f t="shared" si="0"/>
        <v>1879.5002670949057</v>
      </c>
      <c r="E10" s="45">
        <f t="shared" si="17"/>
        <v>169.32434838692845</v>
      </c>
      <c r="F10" s="45">
        <f t="shared" si="18"/>
        <v>507.97304516078526</v>
      </c>
      <c r="G10" s="45">
        <f t="shared" si="19"/>
        <v>846.62174193464216</v>
      </c>
      <c r="H10" s="45">
        <f>(9%-'pswb-GDP'!T8)*Results!B10</f>
        <v>448.5771532496629</v>
      </c>
      <c r="I10" s="9"/>
      <c r="J10" s="16">
        <f>'salary info'!M9</f>
        <v>7626.4161370544352</v>
      </c>
      <c r="K10" s="16">
        <f t="shared" si="1"/>
        <v>49289.213526206258</v>
      </c>
      <c r="L10" s="16">
        <f t="shared" si="2"/>
        <v>4440.4696870456082</v>
      </c>
      <c r="M10" s="16">
        <f t="shared" si="3"/>
        <v>13321.409061136825</v>
      </c>
      <c r="N10" s="16">
        <f t="shared" si="4"/>
        <v>22202.348435228043</v>
      </c>
      <c r="O10" s="16">
        <f t="shared" si="4"/>
        <v>11763.773316018332</v>
      </c>
      <c r="P10" s="16">
        <f t="shared" si="5"/>
        <v>246446.06763103127</v>
      </c>
      <c r="Q10" s="16">
        <f t="shared" si="6"/>
        <v>22202.348435228043</v>
      </c>
      <c r="R10" s="16">
        <f t="shared" si="7"/>
        <v>66607.045305684122</v>
      </c>
      <c r="S10" s="16">
        <f t="shared" si="8"/>
        <v>111011.74217614022</v>
      </c>
      <c r="T10" s="16">
        <f t="shared" si="8"/>
        <v>58818.866580091664</v>
      </c>
      <c r="U10" s="13"/>
      <c r="V10" s="16">
        <f>'salary info'!L9</f>
        <v>6935.6175739154469</v>
      </c>
      <c r="W10" s="16">
        <f t="shared" si="9"/>
        <v>40648.873306472888</v>
      </c>
      <c r="X10" s="16">
        <f t="shared" si="10"/>
        <v>3662.0606582408004</v>
      </c>
      <c r="Y10" s="16">
        <f t="shared" si="11"/>
        <v>10986.1819747224</v>
      </c>
      <c r="Z10" s="16">
        <f t="shared" si="12"/>
        <v>18310.303291204003</v>
      </c>
      <c r="AA10" s="16">
        <f t="shared" si="12"/>
        <v>9701.5979140071504</v>
      </c>
      <c r="AB10" s="16">
        <f t="shared" si="13"/>
        <v>270992.48870981921</v>
      </c>
      <c r="AC10" s="16">
        <f t="shared" si="14"/>
        <v>24413.737721605336</v>
      </c>
      <c r="AD10" s="16">
        <f t="shared" si="15"/>
        <v>73241.213164815999</v>
      </c>
      <c r="AE10" s="16">
        <f t="shared" si="16"/>
        <v>122068.68860802668</v>
      </c>
      <c r="AF10" s="16">
        <f t="shared" si="16"/>
        <v>64677.319426714334</v>
      </c>
    </row>
    <row r="11" spans="1:32" ht="14.25" x14ac:dyDescent="0.2">
      <c r="A11" s="42" t="s">
        <v>19</v>
      </c>
      <c r="B11" s="43">
        <f>GDP!U9</f>
        <v>61136.873747332349</v>
      </c>
      <c r="C11" s="44">
        <v>5.0000000000000001E-3</v>
      </c>
      <c r="D11" s="45">
        <f t="shared" si="0"/>
        <v>305.68436873666172</v>
      </c>
      <c r="E11" s="45">
        <f t="shared" si="17"/>
        <v>611.36873747332345</v>
      </c>
      <c r="F11" s="45">
        <f t="shared" si="18"/>
        <v>1834.1062124199705</v>
      </c>
      <c r="G11" s="45">
        <f t="shared" si="19"/>
        <v>3056.8436873666178</v>
      </c>
      <c r="H11" s="45">
        <f>(9%-'pswb-GDP'!T9)*Results!B11</f>
        <v>2729.9734177953733</v>
      </c>
      <c r="I11" s="9"/>
      <c r="J11" s="16">
        <f>'salary info'!M10</f>
        <v>5002.1561017680033</v>
      </c>
      <c r="K11" s="16">
        <f t="shared" si="1"/>
        <v>12222.104329315836</v>
      </c>
      <c r="L11" s="16">
        <f t="shared" si="2"/>
        <v>24444.208658631673</v>
      </c>
      <c r="M11" s="16">
        <f t="shared" si="3"/>
        <v>73332.625975895018</v>
      </c>
      <c r="N11" s="16">
        <f t="shared" si="4"/>
        <v>122221.04329315839</v>
      </c>
      <c r="O11" s="16">
        <f t="shared" si="4"/>
        <v>109151.86820461156</v>
      </c>
      <c r="P11" s="16">
        <f t="shared" si="5"/>
        <v>61110.521646579189</v>
      </c>
      <c r="Q11" s="16">
        <f t="shared" si="6"/>
        <v>122221.04329315838</v>
      </c>
      <c r="R11" s="16">
        <f t="shared" si="7"/>
        <v>366663.12987947516</v>
      </c>
      <c r="S11" s="16">
        <f t="shared" si="8"/>
        <v>611105.21646579192</v>
      </c>
      <c r="T11" s="16">
        <f t="shared" si="8"/>
        <v>545759.34102305782</v>
      </c>
      <c r="U11" s="13"/>
      <c r="V11" s="16">
        <f>'salary info'!L10</f>
        <v>6295.8171625700734</v>
      </c>
      <c r="W11" s="16">
        <f t="shared" si="9"/>
        <v>7283.0347715786147</v>
      </c>
      <c r="X11" s="16">
        <f t="shared" si="10"/>
        <v>14566.069543157229</v>
      </c>
      <c r="Y11" s="16">
        <f t="shared" si="11"/>
        <v>43698.208629471694</v>
      </c>
      <c r="Z11" s="16">
        <f t="shared" si="12"/>
        <v>72830.347715786163</v>
      </c>
      <c r="AA11" s="16">
        <f t="shared" si="12"/>
        <v>65042.551601378123</v>
      </c>
      <c r="AB11" s="16">
        <f t="shared" si="13"/>
        <v>48553.565143857435</v>
      </c>
      <c r="AC11" s="16">
        <f t="shared" si="14"/>
        <v>97107.13028771487</v>
      </c>
      <c r="AD11" s="16">
        <f t="shared" si="15"/>
        <v>291321.39086314465</v>
      </c>
      <c r="AE11" s="16">
        <f t="shared" si="16"/>
        <v>485535.65143857442</v>
      </c>
      <c r="AF11" s="16">
        <f t="shared" si="16"/>
        <v>433617.01067585417</v>
      </c>
    </row>
    <row r="12" spans="1:32" ht="14.25" x14ac:dyDescent="0.2">
      <c r="A12" s="42" t="s">
        <v>15</v>
      </c>
      <c r="B12" s="43">
        <f>GDP!U10</f>
        <v>23306.213742360193</v>
      </c>
      <c r="C12" s="46" t="s">
        <v>692</v>
      </c>
      <c r="D12" s="47" t="s">
        <v>704</v>
      </c>
      <c r="E12" s="45">
        <f t="shared" si="17"/>
        <v>233.06213742360194</v>
      </c>
      <c r="F12" s="45">
        <f t="shared" si="18"/>
        <v>699.1864122708057</v>
      </c>
      <c r="G12" s="45">
        <f t="shared" si="19"/>
        <v>1165.3106871180096</v>
      </c>
      <c r="H12" s="45">
        <f>(9%-'pswb-GDP'!T10)*Results!B12</f>
        <v>909.7450697163946</v>
      </c>
      <c r="I12" s="9"/>
      <c r="J12" s="16">
        <f>'salary info'!M11</f>
        <v>7973.6547586271017</v>
      </c>
      <c r="K12" s="20" t="s">
        <v>695</v>
      </c>
      <c r="L12" s="16">
        <f t="shared" si="2"/>
        <v>5845.8045771655761</v>
      </c>
      <c r="M12" s="16">
        <f t="shared" si="3"/>
        <v>17537.413731496727</v>
      </c>
      <c r="N12" s="16">
        <f t="shared" si="4"/>
        <v>29229.022885827879</v>
      </c>
      <c r="O12" s="16">
        <f t="shared" si="4"/>
        <v>22818.772501583298</v>
      </c>
      <c r="P12" s="20" t="s">
        <v>695</v>
      </c>
      <c r="Q12" s="16">
        <f t="shared" si="6"/>
        <v>29229.022885827879</v>
      </c>
      <c r="R12" s="16">
        <f t="shared" si="7"/>
        <v>87687.068657483629</v>
      </c>
      <c r="S12" s="16">
        <f t="shared" si="8"/>
        <v>146145.11442913939</v>
      </c>
      <c r="T12" s="16">
        <f t="shared" si="8"/>
        <v>114093.86250791648</v>
      </c>
      <c r="U12" s="13"/>
      <c r="V12" s="16">
        <f>'salary info'!L11</f>
        <v>7258.5287713062853</v>
      </c>
      <c r="W12" s="20" t="s">
        <v>695</v>
      </c>
      <c r="X12" s="16">
        <f t="shared" si="10"/>
        <v>4816.3094361130179</v>
      </c>
      <c r="Y12" s="16">
        <f t="shared" si="11"/>
        <v>14448.928308339051</v>
      </c>
      <c r="Z12" s="16">
        <f t="shared" si="12"/>
        <v>24081.547180565085</v>
      </c>
      <c r="AA12" s="16">
        <f t="shared" si="12"/>
        <v>18800.195570885746</v>
      </c>
      <c r="AB12" s="20" t="s">
        <v>695</v>
      </c>
      <c r="AC12" s="16">
        <f t="shared" si="14"/>
        <v>32108.729574086785</v>
      </c>
      <c r="AD12" s="16">
        <f t="shared" si="15"/>
        <v>96326.18872226034</v>
      </c>
      <c r="AE12" s="16">
        <f t="shared" si="16"/>
        <v>160543.6478704339</v>
      </c>
      <c r="AF12" s="16">
        <f t="shared" si="16"/>
        <v>125334.6371392383</v>
      </c>
    </row>
    <row r="13" spans="1:32" ht="14.25" x14ac:dyDescent="0.2">
      <c r="A13" s="42" t="s">
        <v>17</v>
      </c>
      <c r="B13" s="43">
        <f>GDP!U11</f>
        <v>4121.7337052916491</v>
      </c>
      <c r="C13" s="44">
        <v>1.4E-2</v>
      </c>
      <c r="D13" s="45">
        <f t="shared" ref="D13:D14" si="20">B13*C13</f>
        <v>57.704271874083091</v>
      </c>
      <c r="E13" s="45">
        <f t="shared" si="17"/>
        <v>41.217337052916491</v>
      </c>
      <c r="F13" s="45">
        <f t="shared" si="18"/>
        <v>123.65201115874947</v>
      </c>
      <c r="G13" s="45">
        <f t="shared" si="19"/>
        <v>206.08668526458246</v>
      </c>
      <c r="H13" s="45">
        <f>(9%-'pswb-GDP'!T11)*Results!B13</f>
        <v>102.27739540703001</v>
      </c>
      <c r="I13" s="9"/>
      <c r="J13" s="16">
        <f>'salary info'!M12</f>
        <v>6934.097421203438</v>
      </c>
      <c r="K13" s="16">
        <f>(D13*200000)/$J13</f>
        <v>1664.3628829797522</v>
      </c>
      <c r="L13" s="16">
        <f t="shared" si="2"/>
        <v>1188.8306306998229</v>
      </c>
      <c r="M13" s="16">
        <f t="shared" si="3"/>
        <v>3566.4918920994687</v>
      </c>
      <c r="N13" s="16">
        <f t="shared" si="4"/>
        <v>5944.1531534991136</v>
      </c>
      <c r="O13" s="16">
        <f t="shared" si="4"/>
        <v>2949.9843799217747</v>
      </c>
      <c r="P13" s="16">
        <f>(D13*1000000)/$J13</f>
        <v>8321.8144148987612</v>
      </c>
      <c r="Q13" s="16">
        <f t="shared" si="6"/>
        <v>5944.1531534991136</v>
      </c>
      <c r="R13" s="16">
        <f t="shared" si="7"/>
        <v>17832.459460497343</v>
      </c>
      <c r="S13" s="16">
        <f t="shared" si="8"/>
        <v>29720.76576749557</v>
      </c>
      <c r="T13" s="16">
        <f t="shared" si="8"/>
        <v>14749.921899608875</v>
      </c>
      <c r="U13" s="13"/>
      <c r="V13" s="16">
        <f>'salary info'!L12</f>
        <v>4957.0200573065904</v>
      </c>
      <c r="W13" s="16">
        <f>(D13*150000)/$V13</f>
        <v>1746.1379379238438</v>
      </c>
      <c r="X13" s="16">
        <f t="shared" si="10"/>
        <v>1247.2413842313169</v>
      </c>
      <c r="Y13" s="16">
        <f t="shared" si="11"/>
        <v>3741.7241526939511</v>
      </c>
      <c r="Z13" s="16">
        <f t="shared" si="12"/>
        <v>6236.2069211565849</v>
      </c>
      <c r="AA13" s="16">
        <f t="shared" si="12"/>
        <v>3094.9258089930759</v>
      </c>
      <c r="AB13" s="16">
        <f>(D13*1000000)/$V13</f>
        <v>11640.91958615896</v>
      </c>
      <c r="AC13" s="16">
        <f t="shared" si="14"/>
        <v>8314.9425615421133</v>
      </c>
      <c r="AD13" s="16">
        <f t="shared" si="15"/>
        <v>24944.82768462634</v>
      </c>
      <c r="AE13" s="16">
        <f t="shared" si="16"/>
        <v>41574.712807710566</v>
      </c>
      <c r="AF13" s="16">
        <f t="shared" si="16"/>
        <v>20632.838726620506</v>
      </c>
    </row>
    <row r="14" spans="1:32" ht="14.25" x14ac:dyDescent="0.2">
      <c r="A14" s="42" t="s">
        <v>4</v>
      </c>
      <c r="B14" s="43">
        <f>GDP!U12</f>
        <v>67234.29258276058</v>
      </c>
      <c r="C14" s="44">
        <v>1.7999999999999999E-2</v>
      </c>
      <c r="D14" s="45">
        <f t="shared" si="20"/>
        <v>1210.2172664896902</v>
      </c>
      <c r="E14" s="45">
        <f t="shared" si="17"/>
        <v>672.34292582760577</v>
      </c>
      <c r="F14" s="45">
        <f t="shared" si="18"/>
        <v>2017.0287774828173</v>
      </c>
      <c r="G14" s="45">
        <f t="shared" si="19"/>
        <v>3361.7146291380291</v>
      </c>
      <c r="H14" s="45">
        <f>(9%-'pswb-GDP'!T12)*Results!B14</f>
        <v>1642.5059743847164</v>
      </c>
      <c r="I14" s="9"/>
      <c r="J14" s="16">
        <f>'salary info'!M13</f>
        <v>5829.6702257061761</v>
      </c>
      <c r="K14" s="16">
        <f>(D14*200000)/$J14</f>
        <v>41519.235896163947</v>
      </c>
      <c r="L14" s="16">
        <f t="shared" si="2"/>
        <v>23066.242164535528</v>
      </c>
      <c r="M14" s="16">
        <f t="shared" si="3"/>
        <v>69198.726493606577</v>
      </c>
      <c r="N14" s="16">
        <f t="shared" si="4"/>
        <v>115331.21082267766</v>
      </c>
      <c r="O14" s="16">
        <f t="shared" si="4"/>
        <v>56349.876092202168</v>
      </c>
      <c r="P14" s="16">
        <f>(D14*1000000)/$J14</f>
        <v>207596.17948081976</v>
      </c>
      <c r="Q14" s="16">
        <f t="shared" si="6"/>
        <v>115331.21082267763</v>
      </c>
      <c r="R14" s="16">
        <f t="shared" si="7"/>
        <v>345993.63246803294</v>
      </c>
      <c r="S14" s="16">
        <f t="shared" si="8"/>
        <v>576656.05411338829</v>
      </c>
      <c r="T14" s="16">
        <f t="shared" si="8"/>
        <v>281749.38046101085</v>
      </c>
      <c r="U14" s="13"/>
      <c r="V14" s="16">
        <f>'salary info'!L13</f>
        <v>5314.4900662251657</v>
      </c>
      <c r="W14" s="16">
        <f>(D14*150000)/$V14</f>
        <v>34158.044838043046</v>
      </c>
      <c r="X14" s="16">
        <f t="shared" si="10"/>
        <v>18976.69157669058</v>
      </c>
      <c r="Y14" s="16">
        <f t="shared" si="11"/>
        <v>56930.074730071734</v>
      </c>
      <c r="Z14" s="16">
        <f t="shared" si="12"/>
        <v>94883.457883452909</v>
      </c>
      <c r="AA14" s="16">
        <f t="shared" si="12"/>
        <v>46359.273060548971</v>
      </c>
      <c r="AB14" s="16">
        <f>(D14*1000000)/$V14</f>
        <v>227720.29892028694</v>
      </c>
      <c r="AC14" s="16">
        <f t="shared" si="14"/>
        <v>126511.2771779372</v>
      </c>
      <c r="AD14" s="16">
        <f t="shared" si="15"/>
        <v>379533.83153381164</v>
      </c>
      <c r="AE14" s="16">
        <f t="shared" si="16"/>
        <v>632556.38588968606</v>
      </c>
      <c r="AF14" s="16">
        <f t="shared" si="16"/>
        <v>309061.82040365983</v>
      </c>
    </row>
    <row r="15" spans="1:32" ht="14.25" x14ac:dyDescent="0.2">
      <c r="A15" s="42" t="s">
        <v>7</v>
      </c>
      <c r="B15" s="43">
        <f>GDP!U13</f>
        <v>108626.13621905966</v>
      </c>
      <c r="C15" s="46" t="s">
        <v>693</v>
      </c>
      <c r="D15" s="47" t="s">
        <v>712</v>
      </c>
      <c r="E15" s="45">
        <f t="shared" si="17"/>
        <v>1086.2613621905966</v>
      </c>
      <c r="F15" s="45">
        <f t="shared" si="18"/>
        <v>3258.7840865717894</v>
      </c>
      <c r="G15" s="45">
        <f t="shared" si="19"/>
        <v>5431.3068109529831</v>
      </c>
      <c r="H15" s="45">
        <f>(9%-'pswb-GDP'!T13)*Results!B15</f>
        <v>2120.6308771317699</v>
      </c>
      <c r="I15" s="9"/>
      <c r="J15" s="16">
        <f>'salary info'!M14</f>
        <v>1898.0908879391632</v>
      </c>
      <c r="K15" s="20" t="s">
        <v>695</v>
      </c>
      <c r="L15" s="16">
        <f t="shared" si="2"/>
        <v>114458.30851335007</v>
      </c>
      <c r="M15" s="16">
        <f t="shared" si="3"/>
        <v>343374.9255400502</v>
      </c>
      <c r="N15" s="16">
        <f t="shared" si="4"/>
        <v>572291.54256675032</v>
      </c>
      <c r="O15" s="16">
        <f t="shared" si="4"/>
        <v>223448.8232999451</v>
      </c>
      <c r="P15" s="20" t="s">
        <v>695</v>
      </c>
      <c r="Q15" s="16">
        <f t="shared" si="6"/>
        <v>572291.54256675032</v>
      </c>
      <c r="R15" s="16">
        <f t="shared" si="7"/>
        <v>1716874.6277002508</v>
      </c>
      <c r="S15" s="16">
        <f t="shared" si="8"/>
        <v>2861457.7128337519</v>
      </c>
      <c r="T15" s="16">
        <f t="shared" si="8"/>
        <v>1117244.1164997255</v>
      </c>
      <c r="U15" s="13"/>
      <c r="V15" s="16">
        <f>'salary info'!L14</f>
        <v>2338.9378038476138</v>
      </c>
      <c r="W15" s="20" t="s">
        <v>695</v>
      </c>
      <c r="X15" s="16">
        <f t="shared" si="10"/>
        <v>69663.761071607049</v>
      </c>
      <c r="Y15" s="16">
        <f t="shared" si="11"/>
        <v>208991.28321482113</v>
      </c>
      <c r="Z15" s="16">
        <f t="shared" si="12"/>
        <v>348318.80535803526</v>
      </c>
      <c r="AA15" s="16">
        <f t="shared" si="12"/>
        <v>135999.61103988808</v>
      </c>
      <c r="AB15" s="20" t="s">
        <v>695</v>
      </c>
      <c r="AC15" s="16">
        <f t="shared" si="14"/>
        <v>464425.07381071366</v>
      </c>
      <c r="AD15" s="16">
        <f t="shared" si="15"/>
        <v>1393275.2214321408</v>
      </c>
      <c r="AE15" s="16">
        <f t="shared" si="16"/>
        <v>2322125.3690535682</v>
      </c>
      <c r="AF15" s="16">
        <f t="shared" si="16"/>
        <v>906664.07359925378</v>
      </c>
    </row>
    <row r="16" spans="1:32" ht="14.25" x14ac:dyDescent="0.2">
      <c r="A16" s="42" t="s">
        <v>28</v>
      </c>
      <c r="B16" s="43">
        <f>GDP!U14</f>
        <v>23308.68890612878</v>
      </c>
      <c r="C16" s="44">
        <v>1.2E-2</v>
      </c>
      <c r="D16" s="45">
        <f t="shared" ref="D16:D17" si="21">B16*C16</f>
        <v>279.70426687354535</v>
      </c>
      <c r="E16" s="45">
        <f t="shared" si="17"/>
        <v>233.08688906128782</v>
      </c>
      <c r="F16" s="45">
        <f t="shared" si="18"/>
        <v>699.26066718386335</v>
      </c>
      <c r="G16" s="45">
        <f t="shared" si="19"/>
        <v>1165.4344453064391</v>
      </c>
      <c r="H16" s="45">
        <f>(9%-'pswb-GDP'!T14)*Results!B16</f>
        <v>246.36974522630288</v>
      </c>
      <c r="I16" s="9"/>
      <c r="J16" s="16">
        <f>'salary info'!M15</f>
        <v>4638.7370977534911</v>
      </c>
      <c r="K16" s="16">
        <f>(D16*200000)/$J16</f>
        <v>12059.500720961498</v>
      </c>
      <c r="L16" s="16">
        <f t="shared" si="2"/>
        <v>10049.583934134584</v>
      </c>
      <c r="M16" s="16">
        <f t="shared" si="3"/>
        <v>30148.751802403742</v>
      </c>
      <c r="N16" s="16">
        <f t="shared" si="4"/>
        <v>50247.919670672913</v>
      </c>
      <c r="O16" s="16">
        <f t="shared" si="4"/>
        <v>10622.276711720442</v>
      </c>
      <c r="P16" s="16">
        <f>(D16*1000000)/$J16</f>
        <v>60297.503604807483</v>
      </c>
      <c r="Q16" s="16">
        <f t="shared" si="6"/>
        <v>50247.919670672913</v>
      </c>
      <c r="R16" s="16">
        <f t="shared" si="7"/>
        <v>150743.75901201874</v>
      </c>
      <c r="S16" s="16">
        <f t="shared" si="8"/>
        <v>251239.59835336456</v>
      </c>
      <c r="T16" s="16">
        <f t="shared" si="8"/>
        <v>53111.383558602211</v>
      </c>
      <c r="U16" s="13"/>
      <c r="V16" s="16">
        <f>'salary info'!L15</f>
        <v>2732.2404371584703</v>
      </c>
      <c r="W16" s="16">
        <f>(D16*150000)/$V16</f>
        <v>15355.764251357637</v>
      </c>
      <c r="X16" s="16">
        <f t="shared" si="10"/>
        <v>12796.4702094647</v>
      </c>
      <c r="Y16" s="16">
        <f t="shared" si="11"/>
        <v>38389.410628394093</v>
      </c>
      <c r="Z16" s="16">
        <f t="shared" si="12"/>
        <v>63982.351047323507</v>
      </c>
      <c r="AA16" s="16">
        <f t="shared" si="12"/>
        <v>13525.699012924028</v>
      </c>
      <c r="AB16" s="16">
        <f>(D16*1000000)/$V16</f>
        <v>102371.76167571759</v>
      </c>
      <c r="AC16" s="16">
        <f t="shared" si="14"/>
        <v>85309.801396431329</v>
      </c>
      <c r="AD16" s="16">
        <f t="shared" si="15"/>
        <v>255929.40418929397</v>
      </c>
      <c r="AE16" s="16">
        <f t="shared" si="16"/>
        <v>426549.00698215666</v>
      </c>
      <c r="AF16" s="16">
        <f t="shared" si="16"/>
        <v>90171.326752826848</v>
      </c>
    </row>
    <row r="17" spans="1:32" ht="14.25" x14ac:dyDescent="0.2">
      <c r="A17" s="42" t="s">
        <v>6</v>
      </c>
      <c r="B17" s="43">
        <f>GDP!U15</f>
        <v>3070.5180999999998</v>
      </c>
      <c r="C17" s="44">
        <v>0.05</v>
      </c>
      <c r="D17" s="45">
        <f t="shared" si="21"/>
        <v>153.52590499999999</v>
      </c>
      <c r="E17" s="45">
        <f t="shared" si="17"/>
        <v>30.705181</v>
      </c>
      <c r="F17" s="45">
        <f t="shared" si="18"/>
        <v>92.115542999999988</v>
      </c>
      <c r="G17" s="45">
        <f t="shared" si="19"/>
        <v>153.52590499999999</v>
      </c>
      <c r="H17" s="48" t="s">
        <v>718</v>
      </c>
      <c r="I17" s="9"/>
      <c r="J17" s="16">
        <f>'salary info'!M16</f>
        <v>5334.1114677560554</v>
      </c>
      <c r="K17" s="16">
        <f>(D17*200000)/$J17</f>
        <v>5756.3815802516401</v>
      </c>
      <c r="L17" s="16">
        <f t="shared" si="2"/>
        <v>1151.2763160503282</v>
      </c>
      <c r="M17" s="16">
        <f t="shared" si="3"/>
        <v>3453.8289481509837</v>
      </c>
      <c r="N17" s="16">
        <f t="shared" si="4"/>
        <v>5756.3815802516401</v>
      </c>
      <c r="O17" s="20" t="s">
        <v>695</v>
      </c>
      <c r="P17" s="16">
        <f>(D17*1000000)/$J17</f>
        <v>28781.907901258204</v>
      </c>
      <c r="Q17" s="16">
        <f t="shared" si="6"/>
        <v>5756.3815802516401</v>
      </c>
      <c r="R17" s="16">
        <f t="shared" si="7"/>
        <v>17269.14474075492</v>
      </c>
      <c r="S17" s="16">
        <f t="shared" si="8"/>
        <v>28781.907901258204</v>
      </c>
      <c r="T17" s="20" t="s">
        <v>695</v>
      </c>
      <c r="U17" s="13"/>
      <c r="V17" s="16">
        <f>'salary info'!L16</f>
        <v>4021.0096294134814</v>
      </c>
      <c r="W17" s="16">
        <f>(D17*150000)/$V17</f>
        <v>5727.1401643867921</v>
      </c>
      <c r="X17" s="16">
        <f t="shared" si="10"/>
        <v>1145.4280328773584</v>
      </c>
      <c r="Y17" s="16">
        <f t="shared" si="11"/>
        <v>3436.2840986320748</v>
      </c>
      <c r="Z17" s="16">
        <f t="shared" si="12"/>
        <v>5727.1401643867921</v>
      </c>
      <c r="AA17" s="20" t="s">
        <v>695</v>
      </c>
      <c r="AB17" s="16">
        <f>(D17*1000000)/$V17</f>
        <v>38180.934429245281</v>
      </c>
      <c r="AC17" s="16">
        <f t="shared" si="14"/>
        <v>7636.1868858490561</v>
      </c>
      <c r="AD17" s="16">
        <f t="shared" si="15"/>
        <v>22908.560657547165</v>
      </c>
      <c r="AE17" s="16">
        <f t="shared" si="16"/>
        <v>38180.934429245281</v>
      </c>
      <c r="AF17" s="20" t="s">
        <v>695</v>
      </c>
    </row>
    <row r="18" spans="1:32" ht="14.25" x14ac:dyDescent="0.2">
      <c r="A18" s="42" t="s">
        <v>24</v>
      </c>
      <c r="B18" s="43">
        <f>GDP!U16</f>
        <v>261921.24484317229</v>
      </c>
      <c r="C18" s="46" t="s">
        <v>692</v>
      </c>
      <c r="D18" s="49" t="s">
        <v>704</v>
      </c>
      <c r="E18" s="45">
        <f t="shared" si="17"/>
        <v>2619.2124484317228</v>
      </c>
      <c r="F18" s="45">
        <f t="shared" si="18"/>
        <v>7857.6373452951684</v>
      </c>
      <c r="G18" s="45">
        <f t="shared" si="19"/>
        <v>13096.062242158616</v>
      </c>
      <c r="H18" s="45">
        <f>(9%-'pswb-GDP'!T16)*Results!B18</f>
        <v>23572.912035885503</v>
      </c>
      <c r="I18" s="9"/>
      <c r="J18" s="16">
        <f>'salary info'!M17</f>
        <v>6809.8941171301785</v>
      </c>
      <c r="K18" s="20" t="s">
        <v>695</v>
      </c>
      <c r="L18" s="16">
        <f t="shared" si="2"/>
        <v>76923.734888715408</v>
      </c>
      <c r="M18" s="16">
        <f t="shared" si="3"/>
        <v>230771.20466614622</v>
      </c>
      <c r="N18" s="16">
        <f t="shared" si="4"/>
        <v>384618.67444357713</v>
      </c>
      <c r="O18" s="16">
        <f t="shared" si="4"/>
        <v>692313.6139984387</v>
      </c>
      <c r="P18" s="20" t="s">
        <v>695</v>
      </c>
      <c r="Q18" s="16">
        <f t="shared" si="6"/>
        <v>384618.67444357707</v>
      </c>
      <c r="R18" s="16">
        <f t="shared" si="7"/>
        <v>1153856.0233307313</v>
      </c>
      <c r="S18" s="16">
        <f t="shared" si="8"/>
        <v>1923093.3722178855</v>
      </c>
      <c r="T18" s="16">
        <f t="shared" si="8"/>
        <v>3461568.069992193</v>
      </c>
      <c r="U18" s="13"/>
      <c r="V18" s="16">
        <f>'salary info'!L17</f>
        <v>8786.9601511357141</v>
      </c>
      <c r="W18" s="20" t="s">
        <v>695</v>
      </c>
      <c r="X18" s="16">
        <f t="shared" si="10"/>
        <v>44711.920904065832</v>
      </c>
      <c r="Y18" s="16">
        <f t="shared" si="11"/>
        <v>134135.76271219749</v>
      </c>
      <c r="Z18" s="16">
        <f t="shared" si="12"/>
        <v>223559.60452032922</v>
      </c>
      <c r="AA18" s="16">
        <f t="shared" si="12"/>
        <v>402407.28813659248</v>
      </c>
      <c r="AB18" s="20" t="s">
        <v>695</v>
      </c>
      <c r="AC18" s="16">
        <f t="shared" si="14"/>
        <v>298079.47269377223</v>
      </c>
      <c r="AD18" s="16">
        <f t="shared" si="15"/>
        <v>894238.41808131675</v>
      </c>
      <c r="AE18" s="16">
        <f t="shared" si="16"/>
        <v>1490397.3634688612</v>
      </c>
      <c r="AF18" s="16">
        <f t="shared" si="16"/>
        <v>2682715.2542439499</v>
      </c>
    </row>
    <row r="19" spans="1:32" ht="14.25" x14ac:dyDescent="0.2">
      <c r="A19" s="42" t="s">
        <v>3</v>
      </c>
      <c r="B19" s="43">
        <f>GDP!U17</f>
        <v>1877810.5142603598</v>
      </c>
      <c r="C19" s="44">
        <v>1E-3</v>
      </c>
      <c r="D19" s="45">
        <f>B19*C19</f>
        <v>1877.8105142603599</v>
      </c>
      <c r="E19" s="45">
        <f t="shared" si="17"/>
        <v>18778.105142603599</v>
      </c>
      <c r="F19" s="45">
        <f t="shared" si="18"/>
        <v>56334.31542781079</v>
      </c>
      <c r="G19" s="45">
        <f t="shared" si="19"/>
        <v>93890.525713017996</v>
      </c>
      <c r="H19" s="48" t="s">
        <v>718</v>
      </c>
      <c r="I19" s="9"/>
      <c r="J19" s="16">
        <f>'salary info'!M18</f>
        <v>13631</v>
      </c>
      <c r="K19" s="16">
        <f>(D19*200000)/$J19</f>
        <v>27552.05801863928</v>
      </c>
      <c r="L19" s="16">
        <f t="shared" si="2"/>
        <v>275520.58018639276</v>
      </c>
      <c r="M19" s="16">
        <f t="shared" si="3"/>
        <v>826561.74055917829</v>
      </c>
      <c r="N19" s="16">
        <f t="shared" si="4"/>
        <v>1377602.9009319639</v>
      </c>
      <c r="O19" s="20" t="s">
        <v>695</v>
      </c>
      <c r="P19" s="16">
        <f>(D19*1000000)/$J19</f>
        <v>137760.29009319638</v>
      </c>
      <c r="Q19" s="16">
        <f t="shared" si="6"/>
        <v>1377602.9009319639</v>
      </c>
      <c r="R19" s="16">
        <f t="shared" si="7"/>
        <v>4132808.7027958911</v>
      </c>
      <c r="S19" s="16">
        <f t="shared" si="8"/>
        <v>6888014.5046598185</v>
      </c>
      <c r="T19" s="20" t="s">
        <v>695</v>
      </c>
      <c r="U19" s="13"/>
      <c r="V19" s="16">
        <f>'salary info'!L18</f>
        <v>7156.3567362428848</v>
      </c>
      <c r="W19" s="16">
        <f>(D19*150000)/$V19</f>
        <v>39359.633333054422</v>
      </c>
      <c r="X19" s="16">
        <f t="shared" si="10"/>
        <v>393596.33333054424</v>
      </c>
      <c r="Y19" s="16">
        <f t="shared" si="11"/>
        <v>1180788.9999916325</v>
      </c>
      <c r="Z19" s="16">
        <f t="shared" si="12"/>
        <v>1967981.6666527211</v>
      </c>
      <c r="AA19" s="20" t="s">
        <v>695</v>
      </c>
      <c r="AB19" s="16">
        <f>(D19*1000000)/$V19</f>
        <v>262397.55555369612</v>
      </c>
      <c r="AC19" s="16">
        <f t="shared" si="14"/>
        <v>2623975.5555369612</v>
      </c>
      <c r="AD19" s="16">
        <f t="shared" si="15"/>
        <v>7871926.6666108826</v>
      </c>
      <c r="AE19" s="16">
        <f t="shared" si="16"/>
        <v>13119877.777684806</v>
      </c>
      <c r="AF19" s="20" t="s">
        <v>695</v>
      </c>
    </row>
    <row r="20" spans="1:32" x14ac:dyDescent="0.2">
      <c r="A20" s="50"/>
      <c r="B20" s="51">
        <f t="shared" ref="B20" si="22">SUM(B5:B19)</f>
        <v>3363011.7853377387</v>
      </c>
      <c r="C20" s="52"/>
      <c r="D20" s="53">
        <f t="shared" ref="D20" si="23">SUM(D5:D19)</f>
        <v>9910.0166381625422</v>
      </c>
      <c r="E20" s="51">
        <f t="shared" ref="E20:G20" si="24">SUM(E5:E19)</f>
        <v>33630.117853377385</v>
      </c>
      <c r="F20" s="51">
        <f t="shared" si="24"/>
        <v>100890.35356013215</v>
      </c>
      <c r="G20" s="51">
        <f t="shared" si="24"/>
        <v>168150.58926688693</v>
      </c>
      <c r="H20" s="52"/>
      <c r="J20" s="13"/>
      <c r="K20" s="92">
        <f t="shared" ref="K20:N20" si="25">SUM(K5:K19)</f>
        <v>583357.57890938479</v>
      </c>
      <c r="L20" s="16">
        <f t="shared" si="25"/>
        <v>1590248.8102706941</v>
      </c>
      <c r="M20" s="16">
        <f t="shared" si="25"/>
        <v>4770746.4308120813</v>
      </c>
      <c r="N20" s="16">
        <f t="shared" si="25"/>
        <v>7951244.0513534704</v>
      </c>
      <c r="O20" s="16">
        <f t="shared" ref="O20:T20" si="26">SUM(O5:O19)</f>
        <v>10022191.711012345</v>
      </c>
      <c r="P20" s="16">
        <f t="shared" si="26"/>
        <v>2916787.8945469246</v>
      </c>
      <c r="Q20" s="92">
        <f t="shared" si="26"/>
        <v>7951244.0513534695</v>
      </c>
      <c r="R20" s="16">
        <f t="shared" si="26"/>
        <v>23853732.154060416</v>
      </c>
      <c r="S20" s="16">
        <f t="shared" si="26"/>
        <v>39756220.256767362</v>
      </c>
      <c r="T20" s="16">
        <f t="shared" si="26"/>
        <v>50110958.555061698</v>
      </c>
      <c r="U20" s="13"/>
      <c r="V20" s="13"/>
      <c r="W20" s="92">
        <f>SUM(W5:W19)</f>
        <v>387613.60439586389</v>
      </c>
      <c r="X20" s="16">
        <f>SUM(X5:X19)</f>
        <v>1111760.8222698369</v>
      </c>
      <c r="Y20" s="16">
        <f t="shared" ref="Y20:AE20" si="27">SUM(Y5:Y19)</f>
        <v>3335282.4668095107</v>
      </c>
      <c r="Z20" s="16">
        <f t="shared" si="27"/>
        <v>5558804.1113491859</v>
      </c>
      <c r="AA20" s="16">
        <f t="shared" si="27"/>
        <v>5009713.0899286317</v>
      </c>
      <c r="AB20" s="16">
        <f t="shared" si="27"/>
        <v>2584090.6959724259</v>
      </c>
      <c r="AC20" s="16">
        <f t="shared" si="27"/>
        <v>7411738.8151322445</v>
      </c>
      <c r="AD20" s="16">
        <f t="shared" si="27"/>
        <v>22235216.44539674</v>
      </c>
      <c r="AE20" s="16">
        <f t="shared" si="27"/>
        <v>37058694.075661235</v>
      </c>
      <c r="AF20" s="16">
        <f>SUM(AF5:AF19)</f>
        <v>33398087.266190883</v>
      </c>
    </row>
    <row r="21" spans="1:32" x14ac:dyDescent="0.2">
      <c r="A21" s="33"/>
    </row>
  </sheetData>
  <sheetProtection sheet="1" objects="1" scenarios="1"/>
  <mergeCells count="4">
    <mergeCell ref="K3:N3"/>
    <mergeCell ref="P3:S3"/>
    <mergeCell ref="W3:Z3"/>
    <mergeCell ref="AB3:A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10B8-E3E9-49E2-9648-8CE6B0A9294E}">
  <dimension ref="A1:V21"/>
  <sheetViews>
    <sheetView workbookViewId="0"/>
  </sheetViews>
  <sheetFormatPr defaultRowHeight="12.75" x14ac:dyDescent="0.2"/>
  <cols>
    <col min="1" max="1" width="32.7109375" style="6" customWidth="1"/>
    <col min="2" max="2" width="13.140625" style="6" customWidth="1"/>
    <col min="3" max="16384" width="9.140625" style="6"/>
  </cols>
  <sheetData>
    <row r="1" spans="1:22" s="10" customFormat="1" ht="29.25" customHeight="1" x14ac:dyDescent="0.2">
      <c r="A1" s="57" t="s">
        <v>724</v>
      </c>
      <c r="B1" s="57"/>
      <c r="C1" s="57"/>
      <c r="D1" s="57"/>
      <c r="E1" s="57"/>
      <c r="F1" s="57"/>
      <c r="G1" s="57"/>
      <c r="H1" s="57"/>
      <c r="I1" s="57"/>
      <c r="J1" s="57"/>
      <c r="K1" s="57"/>
      <c r="L1" s="57"/>
      <c r="M1" s="57"/>
      <c r="N1" s="57"/>
      <c r="O1" s="57"/>
      <c r="P1" s="57"/>
      <c r="Q1" s="57"/>
      <c r="R1" s="57"/>
      <c r="S1" s="57"/>
      <c r="T1" s="57"/>
      <c r="U1" s="57"/>
      <c r="V1" s="57"/>
    </row>
    <row r="2" spans="1:22" ht="15" x14ac:dyDescent="0.25">
      <c r="A2" s="54" t="s">
        <v>65</v>
      </c>
      <c r="B2" s="12">
        <v>2000</v>
      </c>
      <c r="C2" s="12">
        <v>2001</v>
      </c>
      <c r="D2" s="12">
        <v>2002</v>
      </c>
      <c r="E2" s="12">
        <v>2003</v>
      </c>
      <c r="F2" s="12">
        <v>2004</v>
      </c>
      <c r="G2" s="12">
        <v>2005</v>
      </c>
      <c r="H2" s="12">
        <v>2006</v>
      </c>
      <c r="I2" s="12">
        <v>2007</v>
      </c>
      <c r="J2" s="12">
        <v>2008</v>
      </c>
      <c r="K2" s="12">
        <v>2009</v>
      </c>
      <c r="L2" s="12">
        <v>2010</v>
      </c>
      <c r="M2" s="12">
        <v>2011</v>
      </c>
      <c r="N2" s="12">
        <v>2012</v>
      </c>
      <c r="O2" s="12">
        <v>2013</v>
      </c>
      <c r="P2" s="12">
        <v>2014</v>
      </c>
      <c r="Q2" s="12">
        <v>2015</v>
      </c>
      <c r="R2" s="12">
        <v>2016</v>
      </c>
      <c r="S2" s="12">
        <v>2017</v>
      </c>
      <c r="T2" s="12">
        <v>2018</v>
      </c>
      <c r="U2" s="12">
        <v>2019</v>
      </c>
      <c r="V2" s="12">
        <v>2020</v>
      </c>
    </row>
    <row r="3" spans="1:22" ht="14.25" x14ac:dyDescent="0.2">
      <c r="A3" s="15" t="s">
        <v>2</v>
      </c>
      <c r="B3" s="16">
        <f>'gdp-raw'!AS26/1000000</f>
        <v>53369.787318624527</v>
      </c>
      <c r="C3" s="16">
        <f>'gdp-raw'!AT26/1000000</f>
        <v>53991.289844329134</v>
      </c>
      <c r="D3" s="16">
        <f>'gdp-raw'!AU26/1000000</f>
        <v>54724.081490510187</v>
      </c>
      <c r="E3" s="16">
        <f>'gdp-raw'!AV26/1000000</f>
        <v>60158.929188255614</v>
      </c>
      <c r="F3" s="16">
        <f>'gdp-raw'!AW26/1000000</f>
        <v>65108.544250042476</v>
      </c>
      <c r="G3" s="16">
        <f>'gdp-raw'!AX26/1000000</f>
        <v>69442.94308943089</v>
      </c>
      <c r="H3" s="16">
        <f>'gdp-raw'!AY26/1000000</f>
        <v>71819.083683740333</v>
      </c>
      <c r="I3" s="16">
        <f>'gdp-raw'!AZ26/1000000</f>
        <v>79611.888213147977</v>
      </c>
      <c r="J3" s="16">
        <f>'gdp-raw'!BA26/1000000</f>
        <v>91631.278239323714</v>
      </c>
      <c r="K3" s="16">
        <f>'gdp-raw'!BB26/1000000</f>
        <v>102477.79147239048</v>
      </c>
      <c r="L3" s="16">
        <f>'gdp-raw'!BC26/1000000</f>
        <v>115279.07746522642</v>
      </c>
      <c r="M3" s="16">
        <f>'gdp-raw'!BD26/1000000</f>
        <v>128637.93871138561</v>
      </c>
      <c r="N3" s="16">
        <f>'gdp-raw'!BE26/1000000</f>
        <v>133355.74948247755</v>
      </c>
      <c r="O3" s="16">
        <f>'gdp-raw'!BF26/1000000</f>
        <v>149990.45102228984</v>
      </c>
      <c r="P3" s="16">
        <f>'gdp-raw'!BG26/1000000</f>
        <v>172885.4549314531</v>
      </c>
      <c r="Q3" s="16">
        <f>'gdp-raw'!BH26/1000000</f>
        <v>195078.67869722957</v>
      </c>
      <c r="R3" s="16">
        <f>'gdp-raw'!BI26/1000000</f>
        <v>221415.18800047535</v>
      </c>
      <c r="S3" s="16">
        <f>'gdp-raw'!BJ26/1000000</f>
        <v>249710.92246230922</v>
      </c>
      <c r="T3" s="16">
        <f>'gdp-raw'!BK26/1000000</f>
        <v>274038.9734372755</v>
      </c>
      <c r="U3" s="16">
        <f>'gdp-raw'!BL26/1000000</f>
        <v>302563.39891992754</v>
      </c>
      <c r="V3" s="16">
        <f>'gdp-raw'!BM26/1000000</f>
        <v>324239.17676505313</v>
      </c>
    </row>
    <row r="4" spans="1:22" ht="14.25" x14ac:dyDescent="0.2">
      <c r="A4" s="17" t="s">
        <v>11</v>
      </c>
      <c r="B4" s="20">
        <f>'gdp-raw'!AS180/1000000</f>
        <v>69448.756932583274</v>
      </c>
      <c r="C4" s="20">
        <f>'gdp-raw'!AT180/1000000</f>
        <v>74030.364472050584</v>
      </c>
      <c r="D4" s="20">
        <f>'gdp-raw'!AU180/1000000</f>
        <v>95385.819320573704</v>
      </c>
      <c r="E4" s="20">
        <f>'gdp-raw'!AV180/1000000</f>
        <v>104911.94783412165</v>
      </c>
      <c r="F4" s="20">
        <f>'gdp-raw'!AW180/1000000</f>
        <v>136385.97932243694</v>
      </c>
      <c r="G4" s="20">
        <f>'gdp-raw'!AX180/1000000</f>
        <v>176134.0871503409</v>
      </c>
      <c r="H4" s="20">
        <f>'gdp-raw'!AY180/1000000</f>
        <v>236103.98243163517</v>
      </c>
      <c r="I4" s="20">
        <f>'gdp-raw'!AZ180/1000000</f>
        <v>275625.68496861489</v>
      </c>
      <c r="J4" s="20">
        <f>'gdp-raw'!BA180/1000000</f>
        <v>337035.51267693553</v>
      </c>
      <c r="K4" s="20">
        <f>'gdp-raw'!BB180/1000000</f>
        <v>291880.2043274187</v>
      </c>
      <c r="L4" s="20">
        <f>'gdp-raw'!BC180/1000000</f>
        <v>361456.62221572123</v>
      </c>
      <c r="M4" s="20">
        <f>'gdp-raw'!BD180/1000000</f>
        <v>404993.59413358202</v>
      </c>
      <c r="N4" s="20">
        <f>'gdp-raw'!BE180/1000000</f>
        <v>455501.52457549813</v>
      </c>
      <c r="O4" s="20">
        <f>'gdp-raw'!BF180/1000000</f>
        <v>508692.96193749242</v>
      </c>
      <c r="P4" s="20">
        <f>'gdp-raw'!BG180/1000000</f>
        <v>546676.37456772069</v>
      </c>
      <c r="Q4" s="20">
        <f>'gdp-raw'!BH180/1000000</f>
        <v>486803.29509788979</v>
      </c>
      <c r="R4" s="20">
        <f>'gdp-raw'!BI180/1000000</f>
        <v>404650.00642861286</v>
      </c>
      <c r="S4" s="20">
        <f>'gdp-raw'!BJ180/1000000</f>
        <v>375746.46953866596</v>
      </c>
      <c r="T4" s="20">
        <f>'gdp-raw'!BK180/1000000</f>
        <v>397190.48446430766</v>
      </c>
      <c r="U4" s="20">
        <f>'gdp-raw'!BL180/1000000</f>
        <v>448120.42885876924</v>
      </c>
      <c r="V4" s="20">
        <f>'gdp-raw'!BM180/1000000</f>
        <v>432293.77626239794</v>
      </c>
    </row>
    <row r="5" spans="1:22" ht="14.25" x14ac:dyDescent="0.2">
      <c r="A5" s="17" t="s">
        <v>8</v>
      </c>
      <c r="B5" s="16">
        <f>'gdp-raw'!AS184/1000000</f>
        <v>5494.2522079050241</v>
      </c>
      <c r="C5" s="16">
        <f>'gdp-raw'!AT184/1000000</f>
        <v>6007.0550421768703</v>
      </c>
      <c r="D5" s="16">
        <f>'gdp-raw'!AU184/1000000</f>
        <v>6050.8758066640321</v>
      </c>
      <c r="E5" s="16">
        <f>'gdp-raw'!AV184/1000000</f>
        <v>6330.4730965407089</v>
      </c>
      <c r="F5" s="16">
        <f>'gdp-raw'!AW184/1000000</f>
        <v>7273.938314719876</v>
      </c>
      <c r="G5" s="16">
        <f>'gdp-raw'!AX184/1000000</f>
        <v>8130.2580414670583</v>
      </c>
      <c r="H5" s="16">
        <f>'gdp-raw'!AY184/1000000</f>
        <v>9043.7153558880982</v>
      </c>
      <c r="I5" s="16">
        <f>'gdp-raw'!AZ184/1000000</f>
        <v>10325.618017378969</v>
      </c>
      <c r="J5" s="16">
        <f>'gdp-raw'!BA184/1000000</f>
        <v>12545.438605395877</v>
      </c>
      <c r="K5" s="16">
        <f>'gdp-raw'!BB184/1000000</f>
        <v>12854.985464076432</v>
      </c>
      <c r="L5" s="16">
        <f>'gdp-raw'!BC184/1000000</f>
        <v>16002.656434474615</v>
      </c>
      <c r="M5" s="16">
        <f>'gdp-raw'!BD184/1000000</f>
        <v>21621.710002511147</v>
      </c>
      <c r="N5" s="16">
        <f>'gdp-raw'!BE184/1000000</f>
        <v>21703.106502492603</v>
      </c>
      <c r="O5" s="16">
        <f>'gdp-raw'!BF184/1000000</f>
        <v>22162.208956089311</v>
      </c>
      <c r="P5" s="16">
        <f>'gdp-raw'!BG184/1000000</f>
        <v>22731.602969686108</v>
      </c>
      <c r="Q5" s="16">
        <f>'gdp-raw'!BH184/1000000</f>
        <v>24360.795410159688</v>
      </c>
      <c r="R5" s="16">
        <f>'gdp-raw'!BI184/1000000</f>
        <v>24524.098184423598</v>
      </c>
      <c r="S5" s="16">
        <f>'gdp-raw'!BJ184/1000000</f>
        <v>28971.589213134044</v>
      </c>
      <c r="T5" s="16">
        <f>'gdp-raw'!BK184/1000000</f>
        <v>33111.52518271326</v>
      </c>
      <c r="U5" s="16">
        <f>'gdp-raw'!BL184/1000000</f>
        <v>34186.18069492848</v>
      </c>
      <c r="V5" s="16">
        <f>'gdp-raw'!BM184/1000000</f>
        <v>33657.17556132903</v>
      </c>
    </row>
    <row r="6" spans="1:22" ht="14.25" x14ac:dyDescent="0.2">
      <c r="A6" s="17" t="s">
        <v>21</v>
      </c>
      <c r="B6" s="16">
        <f>'gdp-raw'!AS253/1000000</f>
        <v>6193.2468370968736</v>
      </c>
      <c r="C6" s="16">
        <f>'gdp-raw'!AT253/1000000</f>
        <v>5840.5038685724558</v>
      </c>
      <c r="D6" s="16">
        <f>'gdp-raw'!AU253/1000000</f>
        <v>6178.5635908925369</v>
      </c>
      <c r="E6" s="16">
        <f>'gdp-raw'!AV253/1000000</f>
        <v>6606.8843907801884</v>
      </c>
      <c r="F6" s="16">
        <f>'gdp-raw'!AW253/1000000</f>
        <v>7939.4874738631825</v>
      </c>
      <c r="G6" s="16">
        <f>'gdp-raw'!AX253/1000000</f>
        <v>9239.2218585583869</v>
      </c>
      <c r="H6" s="16">
        <f>'gdp-raw'!AY253/1000000</f>
        <v>9977.6476446995257</v>
      </c>
      <c r="I6" s="16">
        <f>'gdp-raw'!AZ253/1000000</f>
        <v>11902.564401323843</v>
      </c>
      <c r="J6" s="16">
        <f>'gdp-raw'!BA253/1000000</f>
        <v>14440.404021488146</v>
      </c>
      <c r="K6" s="16">
        <f>'gdp-raw'!BB253/1000000</f>
        <v>25019.909334670716</v>
      </c>
      <c r="L6" s="16">
        <f>'gdp-raw'!BC253/1000000</f>
        <v>26558.908398040378</v>
      </c>
      <c r="M6" s="16">
        <f>'gdp-raw'!BD253/1000000</f>
        <v>27752.046902446014</v>
      </c>
      <c r="N6" s="16">
        <f>'gdp-raw'!BE253/1000000</f>
        <v>27188.667092778102</v>
      </c>
      <c r="O6" s="16">
        <f>'gdp-raw'!BF253/1000000</f>
        <v>28791.625085114323</v>
      </c>
      <c r="P6" s="16">
        <f>'gdp-raw'!BG253/1000000</f>
        <v>32472.362948832997</v>
      </c>
      <c r="Q6" s="16">
        <f>'gdp-raw'!BH253/1000000</f>
        <v>32248.116472511465</v>
      </c>
      <c r="R6" s="16">
        <f>'gdp-raw'!BI253/1000000</f>
        <v>29078.589751459582</v>
      </c>
      <c r="S6" s="16">
        <f>'gdp-raw'!BJ253/1000000</f>
        <v>30744.473839743678</v>
      </c>
      <c r="T6" s="16">
        <f>'gdp-raw'!BK253/1000000</f>
        <v>32912.33857134034</v>
      </c>
      <c r="U6" s="16">
        <f>'gdp-raw'!BL253/1000000</f>
        <v>35170.037380862959</v>
      </c>
      <c r="V6" s="16">
        <f>'gdp-raw'!BM253/1000000</f>
        <v>37372.032557594379</v>
      </c>
    </row>
    <row r="7" spans="1:22" ht="14.25" x14ac:dyDescent="0.2">
      <c r="A7" s="15" t="s">
        <v>5</v>
      </c>
      <c r="B7" s="16">
        <f>'gdp-raw'!AS127/1000000</f>
        <v>12705.357103005559</v>
      </c>
      <c r="C7" s="16">
        <f>'gdp-raw'!AT127/1000000</f>
        <v>12986.007425878051</v>
      </c>
      <c r="D7" s="16">
        <f>'gdp-raw'!AU127/1000000</f>
        <v>13147.743910724061</v>
      </c>
      <c r="E7" s="16">
        <f>'gdp-raw'!AV127/1000000</f>
        <v>14904.517649847567</v>
      </c>
      <c r="F7" s="16">
        <f>'gdp-raw'!AW127/1000000</f>
        <v>16095.337093836597</v>
      </c>
      <c r="G7" s="16">
        <f>'gdp-raw'!AX127/1000000</f>
        <v>18737.897744794787</v>
      </c>
      <c r="H7" s="16">
        <f>'gdp-raw'!AY127/1000000</f>
        <v>25825.524820806422</v>
      </c>
      <c r="I7" s="16">
        <f>'gdp-raw'!AZ127/1000000</f>
        <v>31958.195182240604</v>
      </c>
      <c r="J7" s="16">
        <f>'gdp-raw'!BA127/1000000</f>
        <v>35895.153327849686</v>
      </c>
      <c r="K7" s="16">
        <f>'gdp-raw'!BB127/1000000</f>
        <v>37021.512048815806</v>
      </c>
      <c r="L7" s="16">
        <f>'gdp-raw'!BC127/1000000</f>
        <v>40000.088346804121</v>
      </c>
      <c r="M7" s="16">
        <f>'gdp-raw'!BD127/1000000</f>
        <v>41953.433591410059</v>
      </c>
      <c r="N7" s="16">
        <f>'gdp-raw'!BE127/1000000</f>
        <v>50412.754861019093</v>
      </c>
      <c r="O7" s="16">
        <f>'gdp-raw'!BF127/1000000</f>
        <v>55096.728047940785</v>
      </c>
      <c r="P7" s="16">
        <f>'gdp-raw'!BG127/1000000</f>
        <v>61448.046801604141</v>
      </c>
      <c r="Q7" s="16">
        <f>'gdp-raw'!BH127/1000000</f>
        <v>64007.750169334424</v>
      </c>
      <c r="R7" s="16">
        <f>'gdp-raw'!BI127/1000000</f>
        <v>69188.755364299475</v>
      </c>
      <c r="S7" s="16">
        <f>'gdp-raw'!BJ127/1000000</f>
        <v>78965.004656182282</v>
      </c>
      <c r="T7" s="16">
        <f>'gdp-raw'!BK127/1000000</f>
        <v>87778.582964138783</v>
      </c>
      <c r="U7" s="16">
        <f>'gdp-raw'!BL127/1000000</f>
        <v>95503.088538091979</v>
      </c>
      <c r="V7" s="16">
        <f>'gdp-raw'!BM127/1000000</f>
        <v>98842.939649114895</v>
      </c>
    </row>
    <row r="8" spans="1:22" ht="14.25" x14ac:dyDescent="0.2">
      <c r="A8" s="17" t="s">
        <v>29</v>
      </c>
      <c r="B8" s="16">
        <f>'gdp-raw'!AS271/1000000</f>
        <v>6689.9575999999997</v>
      </c>
      <c r="C8" s="16">
        <f>'gdp-raw'!AT271/1000000</f>
        <v>6777.3846999999996</v>
      </c>
      <c r="D8" s="16">
        <f>'gdp-raw'!AU271/1000000</f>
        <v>6342.1163999999999</v>
      </c>
      <c r="E8" s="16">
        <f>'gdp-raw'!AV271/1000000</f>
        <v>5727.5918000000001</v>
      </c>
      <c r="F8" s="16">
        <f>'gdp-raw'!AW271/1000000</f>
        <v>5805.5983999999999</v>
      </c>
      <c r="G8" s="16">
        <f>'gdp-raw'!AX271/1000000</f>
        <v>5755.2151999999996</v>
      </c>
      <c r="H8" s="16">
        <f>'gdp-raw'!AY271/1000000</f>
        <v>5443.8964999999998</v>
      </c>
      <c r="I8" s="16">
        <f>'gdp-raw'!AZ271/1000000</f>
        <v>5291.9501</v>
      </c>
      <c r="J8" s="16">
        <f>'gdp-raw'!BA271/1000000</f>
        <v>4415.7028</v>
      </c>
      <c r="K8" s="16">
        <f>'gdp-raw'!BB271/1000000</f>
        <v>9665.7932999999994</v>
      </c>
      <c r="L8" s="16">
        <f>'gdp-raw'!BC271/1000000</f>
        <v>12041.655199999999</v>
      </c>
      <c r="M8" s="16">
        <f>'gdp-raw'!BD271/1000000</f>
        <v>14101.9203</v>
      </c>
      <c r="N8" s="16">
        <f>'gdp-raw'!BE271/1000000</f>
        <v>17114.849900000001</v>
      </c>
      <c r="O8" s="16">
        <f>'gdp-raw'!BF271/1000000</f>
        <v>19091.02</v>
      </c>
      <c r="P8" s="16">
        <f>'gdp-raw'!BG271/1000000</f>
        <v>19495.5196</v>
      </c>
      <c r="Q8" s="16">
        <f>'gdp-raw'!BH271/1000000</f>
        <v>19963.120599999998</v>
      </c>
      <c r="R8" s="16">
        <f>'gdp-raw'!BI271/1000000</f>
        <v>20548.678100000001</v>
      </c>
      <c r="S8" s="16">
        <f>'gdp-raw'!BJ271/1000000</f>
        <v>19015.327919108746</v>
      </c>
      <c r="T8" s="16">
        <f>'gdp-raw'!BK271/1000000</f>
        <v>19523.622341613314</v>
      </c>
      <c r="U8" s="16">
        <f>'gdp-raw'!BL271/1000000</f>
        <v>16932.434838692843</v>
      </c>
      <c r="V8" s="16">
        <f>'gdp-raw'!BM271/1000000</f>
        <v>16768.51344264147</v>
      </c>
    </row>
    <row r="9" spans="1:22" ht="14.25" x14ac:dyDescent="0.2">
      <c r="A9" s="17" t="s">
        <v>19</v>
      </c>
      <c r="B9" s="16">
        <f>'gdp-raw'!AS252/1000000</f>
        <v>13375.976353699392</v>
      </c>
      <c r="C9" s="16">
        <f>'gdp-raw'!AT252/1000000</f>
        <v>13581.644245735195</v>
      </c>
      <c r="D9" s="16">
        <f>'gdp-raw'!AU252/1000000</f>
        <v>14142.035080284897</v>
      </c>
      <c r="E9" s="16">
        <f>'gdp-raw'!AV252/1000000</f>
        <v>15224.257698482017</v>
      </c>
      <c r="F9" s="16">
        <f>'gdp-raw'!AW252/1000000</f>
        <v>16675.948414757335</v>
      </c>
      <c r="G9" s="16">
        <f>'gdp-raw'!AX252/1000000</f>
        <v>18399.046025268792</v>
      </c>
      <c r="H9" s="16">
        <f>'gdp-raw'!AY252/1000000</f>
        <v>18649.590248262637</v>
      </c>
      <c r="I9" s="16">
        <f>'gdp-raw'!AZ252/1000000</f>
        <v>21843.529024915355</v>
      </c>
      <c r="J9" s="16">
        <f>'gdp-raw'!BA252/1000000</f>
        <v>27941.177434508707</v>
      </c>
      <c r="K9" s="16">
        <f>'gdp-raw'!BB252/1000000</f>
        <v>29081.425282294891</v>
      </c>
      <c r="L9" s="16">
        <f>'gdp-raw'!BC252/1000000</f>
        <v>32014.249841415123</v>
      </c>
      <c r="M9" s="16">
        <f>'gdp-raw'!BD252/1000000</f>
        <v>34657.139495403142</v>
      </c>
      <c r="N9" s="16">
        <f>'gdp-raw'!BE252/1000000</f>
        <v>39650.530214328704</v>
      </c>
      <c r="O9" s="16">
        <f>'gdp-raw'!BF252/1000000</f>
        <v>45680.532613759096</v>
      </c>
      <c r="P9" s="16">
        <f>'gdp-raw'!BG252/1000000</f>
        <v>49964.788814092637</v>
      </c>
      <c r="Q9" s="16">
        <f>'gdp-raw'!BH252/1000000</f>
        <v>47378.599025304422</v>
      </c>
      <c r="R9" s="16">
        <f>'gdp-raw'!BI252/1000000</f>
        <v>49774.021003074762</v>
      </c>
      <c r="S9" s="16">
        <f>'gdp-raw'!BJ252/1000000</f>
        <v>53320.625958562814</v>
      </c>
      <c r="T9" s="16">
        <f>'gdp-raw'!BK252/1000000</f>
        <v>57003.713748231603</v>
      </c>
      <c r="U9" s="16">
        <f>'gdp-raw'!BL252/1000000</f>
        <v>61136.873747332349</v>
      </c>
      <c r="V9" s="16">
        <f>'gdp-raw'!BM252/1000000</f>
        <v>62409.748426582395</v>
      </c>
    </row>
    <row r="10" spans="1:22" ht="14.25" x14ac:dyDescent="0.2">
      <c r="A10" s="17" t="s">
        <v>15</v>
      </c>
      <c r="B10" s="16">
        <f>'gdp-raw'!AS213/1000000</f>
        <v>6046.725378199063</v>
      </c>
      <c r="C10" s="16">
        <f>'gdp-raw'!AT213/1000000</f>
        <v>6539.623162798026</v>
      </c>
      <c r="D10" s="16">
        <f>'gdp-raw'!AU213/1000000</f>
        <v>7037.3685381797541</v>
      </c>
      <c r="E10" s="16">
        <f>'gdp-raw'!AV213/1000000</f>
        <v>8810.4614680114119</v>
      </c>
      <c r="F10" s="16">
        <f>'gdp-raw'!AW213/1000000</f>
        <v>10133.399582999898</v>
      </c>
      <c r="G10" s="16">
        <f>'gdp-raw'!AX213/1000000</f>
        <v>11069.290804091503</v>
      </c>
      <c r="H10" s="16">
        <f>'gdp-raw'!AY213/1000000</f>
        <v>11739.446873774945</v>
      </c>
      <c r="I10" s="16">
        <f>'gdp-raw'!AZ213/1000000</f>
        <v>14005.710262357206</v>
      </c>
      <c r="J10" s="16">
        <f>'gdp-raw'!BA213/1000000</f>
        <v>16853.991176905831</v>
      </c>
      <c r="K10" s="16">
        <f>'gdp-raw'!BB213/1000000</f>
        <v>16145.868284564485</v>
      </c>
      <c r="L10" s="16">
        <f>'gdp-raw'!BC213/1000000</f>
        <v>16121.314670965288</v>
      </c>
      <c r="M10" s="16">
        <f>'gdp-raw'!BD213/1000000</f>
        <v>17814.284622171825</v>
      </c>
      <c r="N10" s="16">
        <f>'gdp-raw'!BE213/1000000</f>
        <v>17660.871725997698</v>
      </c>
      <c r="O10" s="16">
        <f>'gdp-raw'!BF213/1000000</f>
        <v>18918.668644194084</v>
      </c>
      <c r="P10" s="16">
        <f>'gdp-raw'!BG213/1000000</f>
        <v>19797.254643121229</v>
      </c>
      <c r="Q10" s="16">
        <f>'gdp-raw'!BH213/1000000</f>
        <v>17774.766636045941</v>
      </c>
      <c r="R10" s="16">
        <f>'gdp-raw'!BI213/1000000</f>
        <v>19040.312815133708</v>
      </c>
      <c r="S10" s="16">
        <f>'gdp-raw'!BJ213/1000000</f>
        <v>20996.564751599355</v>
      </c>
      <c r="T10" s="16">
        <f>'gdp-raw'!BK213/1000000</f>
        <v>23116.699808172343</v>
      </c>
      <c r="U10" s="16">
        <f>'gdp-raw'!BL213/1000000</f>
        <v>23306.213742360193</v>
      </c>
      <c r="V10" s="16">
        <f>'gdp-raw'!BM213/1000000</f>
        <v>24910.904235857022</v>
      </c>
    </row>
    <row r="11" spans="1:22" ht="14.25" x14ac:dyDescent="0.2">
      <c r="A11" s="17" t="s">
        <v>17</v>
      </c>
      <c r="B11" s="16">
        <f>'gdp-raw'!AS216/1000000</f>
        <v>635.8740021987478</v>
      </c>
      <c r="C11" s="16">
        <f>'gdp-raw'!AT216/1000000</f>
        <v>1090.4677123077308</v>
      </c>
      <c r="D11" s="16">
        <f>'gdp-raw'!AU216/1000000</f>
        <v>1253.3405195331111</v>
      </c>
      <c r="E11" s="16">
        <f>'gdp-raw'!AV216/1000000</f>
        <v>1385.8100721921717</v>
      </c>
      <c r="F11" s="16">
        <f>'gdp-raw'!AW216/1000000</f>
        <v>1448.5366308814273</v>
      </c>
      <c r="G11" s="16">
        <f>'gdp-raw'!AX216/1000000</f>
        <v>1650.4943669987497</v>
      </c>
      <c r="H11" s="16">
        <f>'gdp-raw'!AY216/1000000</f>
        <v>1885.1122018527781</v>
      </c>
      <c r="I11" s="16">
        <f>'gdp-raw'!AZ216/1000000</f>
        <v>2158.4968728579643</v>
      </c>
      <c r="J11" s="16">
        <f>'gdp-raw'!BA216/1000000</f>
        <v>2505.4587050333844</v>
      </c>
      <c r="K11" s="16">
        <f>'gdp-raw'!BB216/1000000</f>
        <v>2453.8998468831687</v>
      </c>
      <c r="L11" s="16">
        <f>'gdp-raw'!BC216/1000000</f>
        <v>2578.0262971591246</v>
      </c>
      <c r="M11" s="16">
        <f>'gdp-raw'!BD216/1000000</f>
        <v>2942.5467810454802</v>
      </c>
      <c r="N11" s="16">
        <f>'gdp-raw'!BE216/1000000</f>
        <v>3801.8626113641376</v>
      </c>
      <c r="O11" s="16">
        <f>'gdp-raw'!BF216/1000000</f>
        <v>4920.3431949933929</v>
      </c>
      <c r="P11" s="16">
        <f>'gdp-raw'!BG216/1000000</f>
        <v>5015.1578157340609</v>
      </c>
      <c r="Q11" s="16">
        <f>'gdp-raw'!BH216/1000000</f>
        <v>4218.7238751379036</v>
      </c>
      <c r="R11" s="16">
        <f>'gdp-raw'!BI216/1000000</f>
        <v>3674.7945301895643</v>
      </c>
      <c r="S11" s="16">
        <f>'gdp-raw'!BJ216/1000000</f>
        <v>3739.5779732394317</v>
      </c>
      <c r="T11" s="16">
        <f>'gdp-raw'!BK216/1000000</f>
        <v>4085.1147942232365</v>
      </c>
      <c r="U11" s="16">
        <f>'gdp-raw'!BL216/1000000</f>
        <v>4121.7337052916491</v>
      </c>
      <c r="V11" s="16">
        <f>'gdp-raw'!BM216/1000000</f>
        <v>3865.0188828975483</v>
      </c>
    </row>
    <row r="12" spans="1:22" ht="14.25" x14ac:dyDescent="0.2">
      <c r="A12" s="15" t="s">
        <v>4</v>
      </c>
      <c r="B12" s="16">
        <f>'gdp-raw'!AS89/1000000</f>
        <v>4983.0244081482842</v>
      </c>
      <c r="C12" s="16">
        <f>'gdp-raw'!AT89/1000000</f>
        <v>5314.9099539299177</v>
      </c>
      <c r="D12" s="16">
        <f>'gdp-raw'!AU89/1000000</f>
        <v>6166.3301362948005</v>
      </c>
      <c r="E12" s="16">
        <f>'gdp-raw'!AV89/1000000</f>
        <v>7632.4065528380252</v>
      </c>
      <c r="F12" s="16">
        <f>'gdp-raw'!AW89/1000000</f>
        <v>8881.3685380767092</v>
      </c>
      <c r="G12" s="16">
        <f>'gdp-raw'!AX89/1000000</f>
        <v>10744.675209898365</v>
      </c>
      <c r="H12" s="16">
        <f>'gdp-raw'!AY89/1000000</f>
        <v>20440.893017156592</v>
      </c>
      <c r="I12" s="16">
        <f>'gdp-raw'!AZ89/1000000</f>
        <v>24827.844949603259</v>
      </c>
      <c r="J12" s="16">
        <f>'gdp-raw'!BA89/1000000</f>
        <v>28678.701891095694</v>
      </c>
      <c r="K12" s="16">
        <f>'gdp-raw'!BB89/1000000</f>
        <v>26048.108185053377</v>
      </c>
      <c r="L12" s="16">
        <f>'gdp-raw'!BC89/1000000</f>
        <v>32197.272797202797</v>
      </c>
      <c r="M12" s="16">
        <f>'gdp-raw'!BD89/1000000</f>
        <v>39337.31480994344</v>
      </c>
      <c r="N12" s="16">
        <f>'gdp-raw'!BE89/1000000</f>
        <v>41270.954737245884</v>
      </c>
      <c r="O12" s="16">
        <f>'gdp-raw'!BF89/1000000</f>
        <v>62823.043699218724</v>
      </c>
      <c r="P12" s="16">
        <f>'gdp-raw'!BG89/1000000</f>
        <v>51717.482623913216</v>
      </c>
      <c r="Q12" s="16">
        <f>'gdp-raw'!BH89/1000000</f>
        <v>47498.906691618213</v>
      </c>
      <c r="R12" s="16">
        <f>'gdp-raw'!BI89/1000000</f>
        <v>54499.451834106098</v>
      </c>
      <c r="S12" s="16">
        <f>'gdp-raw'!BJ89/1000000</f>
        <v>58845.211998345476</v>
      </c>
      <c r="T12" s="16">
        <f>'gdp-raw'!BK89/1000000</f>
        <v>65315.95512280766</v>
      </c>
      <c r="U12" s="16">
        <f>'gdp-raw'!BL89/1000000</f>
        <v>67234.29258276058</v>
      </c>
      <c r="V12" s="16">
        <f>'gdp-raw'!BM89/1000000</f>
        <v>72354.428864903224</v>
      </c>
    </row>
    <row r="13" spans="1:22" ht="14.25" x14ac:dyDescent="0.2">
      <c r="A13" s="15" t="s">
        <v>7</v>
      </c>
      <c r="B13" s="16">
        <f>'gdp-raw'!AS174/100000</f>
        <v>17435.065313265193</v>
      </c>
      <c r="C13" s="16">
        <f>'gdp-raw'!AT174/100000</f>
        <v>17165.028622954043</v>
      </c>
      <c r="D13" s="16">
        <f>'gdp-raw'!AU174/100000</f>
        <v>34957.48397630253</v>
      </c>
      <c r="E13" s="16">
        <f>'gdp-raw'!AV174/100000</f>
        <v>32088.370772506867</v>
      </c>
      <c r="F13" s="16">
        <f>'gdp-raw'!AW174/100000</f>
        <v>34760.944988751668</v>
      </c>
      <c r="G13" s="16">
        <f>'gdp-raw'!AX174/100000</f>
        <v>36559.096641423013</v>
      </c>
      <c r="H13" s="16">
        <f>'gdp-raw'!AY174/100000</f>
        <v>39980.201766736391</v>
      </c>
      <c r="I13" s="16">
        <f>'gdp-raw'!AZ174/100000</f>
        <v>44329.37045798968</v>
      </c>
      <c r="J13" s="16">
        <f>'gdp-raw'!BA174/100000</f>
        <v>53210.121923361854</v>
      </c>
      <c r="K13" s="16">
        <f>'gdp-raw'!BB174/100000</f>
        <v>61911.276651963031</v>
      </c>
      <c r="L13" s="16">
        <f>'gdp-raw'!BC174/100000</f>
        <v>69596.555708909815</v>
      </c>
      <c r="M13" s="16">
        <f>'gdp-raw'!BD174/100000</f>
        <v>80040.007373071669</v>
      </c>
      <c r="N13" s="16">
        <f>'gdp-raw'!BE174/100000</f>
        <v>60284.879288335083</v>
      </c>
      <c r="O13" s="16">
        <f>'gdp-raw'!BF174/100000</f>
        <v>55188.807685795538</v>
      </c>
      <c r="P13" s="16">
        <f>'gdp-raw'!BG174/100000</f>
        <v>60478.134373180437</v>
      </c>
      <c r="Q13" s="16">
        <f>'gdp-raw'!BH174/100000</f>
        <v>63732.126408460434</v>
      </c>
      <c r="R13" s="16">
        <f>'gdp-raw'!BI174/100000</f>
        <v>54330.401598874661</v>
      </c>
      <c r="S13" s="16">
        <f>'gdp-raw'!BJ174/100000</f>
        <v>87875.709204440805</v>
      </c>
      <c r="T13" s="16">
        <f>'gdp-raw'!BK174/100000</f>
        <v>97129.945649159636</v>
      </c>
      <c r="U13" s="16">
        <f>'gdp-raw'!BL174/100000</f>
        <v>108626.13621905966</v>
      </c>
      <c r="V13" s="16">
        <f>'gdp-raw'!BM174/100000</f>
        <v>119618.48552597669</v>
      </c>
    </row>
    <row r="14" spans="1:22" ht="14.25" x14ac:dyDescent="0.2">
      <c r="A14" s="17" t="s">
        <v>28</v>
      </c>
      <c r="B14" s="16">
        <f>'gdp-raw'!AS270/1000000</f>
        <v>3600.6830397325448</v>
      </c>
      <c r="C14" s="16">
        <f>'gdp-raw'!AT270/1000000</f>
        <v>4094.4809881193055</v>
      </c>
      <c r="D14" s="16">
        <f>'gdp-raw'!AU270/1000000</f>
        <v>4193.8456781703271</v>
      </c>
      <c r="E14" s="16">
        <f>'gdp-raw'!AV270/1000000</f>
        <v>4901.8397312657135</v>
      </c>
      <c r="F14" s="16">
        <f>'gdp-raw'!AW270/1000000</f>
        <v>6221.077674778714</v>
      </c>
      <c r="G14" s="16">
        <f>'gdp-raw'!AX270/1000000</f>
        <v>8331.8701691497699</v>
      </c>
      <c r="H14" s="16">
        <f>'gdp-raw'!AY270/1000000</f>
        <v>12756.858899281173</v>
      </c>
      <c r="I14" s="16">
        <f>'gdp-raw'!AZ270/1000000</f>
        <v>14056.957976264834</v>
      </c>
      <c r="J14" s="16">
        <f>'gdp-raw'!BA270/1000000</f>
        <v>17910.858637904796</v>
      </c>
      <c r="K14" s="16">
        <f>'gdp-raw'!BB270/1000000</f>
        <v>15328.342303957512</v>
      </c>
      <c r="L14" s="16">
        <f>'gdp-raw'!BC270/1000000</f>
        <v>20265.559483854828</v>
      </c>
      <c r="M14" s="16">
        <f>'gdp-raw'!BD270/1000000</f>
        <v>23459.515275577596</v>
      </c>
      <c r="N14" s="16">
        <f>'gdp-raw'!BE270/1000000</f>
        <v>25503.060420026028</v>
      </c>
      <c r="O14" s="16">
        <f>'gdp-raw'!BF270/1000000</f>
        <v>28037.239462714217</v>
      </c>
      <c r="P14" s="16">
        <f>'gdp-raw'!BG270/1000000</f>
        <v>27141.023558082859</v>
      </c>
      <c r="Q14" s="16">
        <f>'gdp-raw'!BH270/1000000</f>
        <v>21251.216798776244</v>
      </c>
      <c r="R14" s="16">
        <f>'gdp-raw'!BI270/1000000</f>
        <v>20958.412538309345</v>
      </c>
      <c r="S14" s="16">
        <f>'gdp-raw'!BJ270/1000000</f>
        <v>25873.601260835305</v>
      </c>
      <c r="T14" s="16">
        <f>'gdp-raw'!BK270/1000000</f>
        <v>26311.637646653853</v>
      </c>
      <c r="U14" s="16">
        <f>'gdp-raw'!BL270/1000000</f>
        <v>23308.68890612878</v>
      </c>
      <c r="V14" s="16">
        <f>'gdp-raw'!BM270/1000000</f>
        <v>19320.053859279004</v>
      </c>
    </row>
    <row r="15" spans="1:22" ht="14.25" x14ac:dyDescent="0.2">
      <c r="A15" s="15" t="s">
        <v>6</v>
      </c>
      <c r="B15" s="16">
        <f>'gdp-raw'!AS137/1000000</f>
        <v>874</v>
      </c>
      <c r="C15" s="16">
        <f>'gdp-raw'!AT137/1000000</f>
        <v>906</v>
      </c>
      <c r="D15" s="16">
        <f>'gdp-raw'!AU137/1000000</f>
        <v>927</v>
      </c>
      <c r="E15" s="16">
        <f>'gdp-raw'!AV137/1000000</f>
        <v>748</v>
      </c>
      <c r="F15" s="16">
        <f>'gdp-raw'!AW137/1000000</f>
        <v>897</v>
      </c>
      <c r="G15" s="16">
        <f>'gdp-raw'!AX137/1000000</f>
        <v>949</v>
      </c>
      <c r="H15" s="16">
        <f>'gdp-raw'!AY137/1000000</f>
        <v>1119</v>
      </c>
      <c r="I15" s="16">
        <f>'gdp-raw'!AZ137/1000000</f>
        <v>1373</v>
      </c>
      <c r="J15" s="16">
        <f>'gdp-raw'!BA137/1000000</f>
        <v>1726</v>
      </c>
      <c r="K15" s="16">
        <f>'gdp-raw'!BB137/1000000</f>
        <v>1768</v>
      </c>
      <c r="L15" s="16">
        <f>'gdp-raw'!BC137/1000000</f>
        <v>1998</v>
      </c>
      <c r="M15" s="16">
        <f>'gdp-raw'!BD137/1000000</f>
        <v>2398</v>
      </c>
      <c r="N15" s="16">
        <f>'gdp-raw'!BE137/1000000</f>
        <v>2721</v>
      </c>
      <c r="O15" s="16">
        <f>'gdp-raw'!BF137/1000000</f>
        <v>3067</v>
      </c>
      <c r="P15" s="16">
        <f>'gdp-raw'!BG137/1000000</f>
        <v>3144</v>
      </c>
      <c r="Q15" s="16">
        <f>'gdp-raw'!BH137/1000000</f>
        <v>3177</v>
      </c>
      <c r="R15" s="16">
        <f>'gdp-raw'!BI137/1000000</f>
        <v>3277.826</v>
      </c>
      <c r="S15" s="16">
        <f>'gdp-raw'!BJ137/1000000</f>
        <v>3285.4549999999999</v>
      </c>
      <c r="T15" s="16">
        <f>'gdp-raw'!BK137/1000000</f>
        <v>3264</v>
      </c>
      <c r="U15" s="16">
        <f>'gdp-raw'!BL137/1000000</f>
        <v>3070.5180999999998</v>
      </c>
      <c r="V15" s="16">
        <f>'gdp-raw'!BM137/1000000</f>
        <v>2950</v>
      </c>
    </row>
    <row r="16" spans="1:22" ht="14.25" x14ac:dyDescent="0.2">
      <c r="A16" s="17" t="s">
        <v>24</v>
      </c>
      <c r="B16" s="20">
        <f>'gdp-raw'!AS263/1000000</f>
        <v>31172.518403316226</v>
      </c>
      <c r="C16" s="20">
        <f>'gdp-raw'!AT263/1000000</f>
        <v>32685.198735305319</v>
      </c>
      <c r="D16" s="20">
        <f>'gdp-raw'!AU263/1000000</f>
        <v>35064.105500834448</v>
      </c>
      <c r="E16" s="20">
        <f>'gdp-raw'!AV263/1000000</f>
        <v>39552.513316073426</v>
      </c>
      <c r="F16" s="20">
        <f>'gdp-raw'!AW263/1000000</f>
        <v>45427.854693255431</v>
      </c>
      <c r="G16" s="20">
        <f>'gdp-raw'!AX263/1000000</f>
        <v>57633.255618273091</v>
      </c>
      <c r="H16" s="20">
        <f>'gdp-raw'!AY263/1000000</f>
        <v>66371.664817043624</v>
      </c>
      <c r="I16" s="20">
        <f>'gdp-raw'!AZ263/1000000</f>
        <v>77414.425532245165</v>
      </c>
      <c r="J16" s="20">
        <f>'gdp-raw'!BA263/1000000</f>
        <v>99130.304099127432</v>
      </c>
      <c r="K16" s="20">
        <f>'gdp-raw'!BB263/1000000</f>
        <v>106014.65977022216</v>
      </c>
      <c r="L16" s="20">
        <f>'gdp-raw'!BC263/1000000</f>
        <v>115931.74969724115</v>
      </c>
      <c r="M16" s="20">
        <f>'gdp-raw'!BD263/1000000</f>
        <v>135539.43855970941</v>
      </c>
      <c r="N16" s="20">
        <f>'gdp-raw'!BE263/1000000</f>
        <v>155820.00192049163</v>
      </c>
      <c r="O16" s="20">
        <f>'gdp-raw'!BF263/1000000</f>
        <v>171222.02511738086</v>
      </c>
      <c r="P16" s="20">
        <f>'gdp-raw'!BG263/1000000</f>
        <v>186204.65292226215</v>
      </c>
      <c r="Q16" s="20">
        <f>'gdp-raw'!BH263/1000000</f>
        <v>193241.10870953623</v>
      </c>
      <c r="R16" s="20">
        <f>'gdp-raw'!BI263/1000000</f>
        <v>205276.1721349014</v>
      </c>
      <c r="S16" s="20">
        <f>'gdp-raw'!BJ263/1000000</f>
        <v>223779.86581518257</v>
      </c>
      <c r="T16" s="20">
        <f>'gdp-raw'!BK263/1000000</f>
        <v>245213.68636915679</v>
      </c>
      <c r="U16" s="20">
        <f>'gdp-raw'!BL263/1000000</f>
        <v>261921.24484317229</v>
      </c>
      <c r="V16" s="20">
        <f>'gdp-raw'!BM263/1000000</f>
        <v>271158.44205908239</v>
      </c>
    </row>
    <row r="17" spans="1:22" ht="14.25" x14ac:dyDescent="0.2">
      <c r="A17" s="15" t="s">
        <v>3</v>
      </c>
      <c r="B17" s="16">
        <f>'gdp-raw'!AS35/1000000</f>
        <v>655420.64547690621</v>
      </c>
      <c r="C17" s="16">
        <f>'gdp-raw'!AT35/1000000</f>
        <v>559372.27608196577</v>
      </c>
      <c r="D17" s="16">
        <f>'gdp-raw'!AU35/1000000</f>
        <v>507962.48770002392</v>
      </c>
      <c r="E17" s="16">
        <f>'gdp-raw'!AV35/1000000</f>
        <v>558319.92083197925</v>
      </c>
      <c r="F17" s="16">
        <f>'gdp-raw'!AW35/1000000</f>
        <v>669316.65401709417</v>
      </c>
      <c r="G17" s="16">
        <f>'gdp-raw'!AX35/1000000</f>
        <v>891630.17725106794</v>
      </c>
      <c r="H17" s="16">
        <f>'gdp-raw'!AY35/1000000</f>
        <v>1107640.2896152255</v>
      </c>
      <c r="I17" s="16">
        <f>'gdp-raw'!AZ35/1000000</f>
        <v>1397084.3499563453</v>
      </c>
      <c r="J17" s="16">
        <f>'gdp-raw'!BA35/1000000</f>
        <v>1695824.5659832042</v>
      </c>
      <c r="K17" s="16">
        <f>'gdp-raw'!BB35/1000000</f>
        <v>1667019.7835850755</v>
      </c>
      <c r="L17" s="16">
        <f>'gdp-raw'!BC35/1000000</f>
        <v>2208871.6462028194</v>
      </c>
      <c r="M17" s="16">
        <f>'gdp-raw'!BD35/1000000</f>
        <v>2616200.9803921566</v>
      </c>
      <c r="N17" s="16">
        <f>'gdp-raw'!BE35/1000000</f>
        <v>2465188.6744150324</v>
      </c>
      <c r="O17" s="16">
        <f>'gdp-raw'!BF35/1000000</f>
        <v>2472806.9199016741</v>
      </c>
      <c r="P17" s="16">
        <f>'gdp-raw'!BG35/1000000</f>
        <v>2455993.6251593707</v>
      </c>
      <c r="Q17" s="16">
        <f>'gdp-raw'!BH35/1000000</f>
        <v>1802214.3737413206</v>
      </c>
      <c r="R17" s="16">
        <f>'gdp-raw'!BI35/1000000</f>
        <v>1795700.1689914931</v>
      </c>
      <c r="S17" s="16">
        <f>'gdp-raw'!BJ35/1000000</f>
        <v>2063507.8648868806</v>
      </c>
      <c r="T17" s="16">
        <f>'gdp-raw'!BK35/1000000</f>
        <v>1916947.0140675462</v>
      </c>
      <c r="U17" s="16">
        <f>'gdp-raw'!BL35/1000000</f>
        <v>1877810.5142603598</v>
      </c>
      <c r="V17" s="16">
        <f>'gdp-raw'!BM35/1000000</f>
        <v>1444733.2589716513</v>
      </c>
    </row>
    <row r="18" spans="1:22" x14ac:dyDescent="0.2">
      <c r="A18" s="13"/>
      <c r="B18" s="13"/>
      <c r="C18" s="13"/>
      <c r="D18" s="13"/>
      <c r="E18" s="13"/>
      <c r="F18" s="13"/>
      <c r="G18" s="13"/>
      <c r="H18" s="13"/>
      <c r="I18" s="13"/>
      <c r="J18" s="13"/>
      <c r="K18" s="13"/>
      <c r="L18" s="13"/>
      <c r="M18" s="13"/>
      <c r="N18" s="13"/>
      <c r="O18" s="13"/>
      <c r="P18" s="13"/>
      <c r="Q18" s="13"/>
      <c r="R18" s="13"/>
      <c r="S18" s="13"/>
      <c r="T18" s="13"/>
      <c r="U18" s="13"/>
      <c r="V18" s="13"/>
    </row>
    <row r="19" spans="1:22" x14ac:dyDescent="0.2">
      <c r="A19" s="12" t="s">
        <v>669</v>
      </c>
      <c r="B19" s="13"/>
      <c r="C19" s="13"/>
      <c r="D19" s="13"/>
      <c r="E19" s="13"/>
      <c r="F19" s="13"/>
      <c r="G19" s="13"/>
      <c r="H19" s="13"/>
      <c r="I19" s="13"/>
      <c r="J19" s="13"/>
      <c r="K19" s="13"/>
      <c r="L19" s="13"/>
      <c r="M19" s="13"/>
      <c r="N19" s="13"/>
      <c r="O19" s="13"/>
      <c r="P19" s="13"/>
      <c r="Q19" s="13"/>
      <c r="R19" s="13"/>
      <c r="S19" s="13"/>
      <c r="T19" s="13"/>
      <c r="U19" s="13"/>
      <c r="V19" s="13"/>
    </row>
    <row r="21" spans="1:22" x14ac:dyDescent="0.2">
      <c r="A21" s="7" t="s">
        <v>723</v>
      </c>
    </row>
  </sheetData>
  <sheetProtection sheet="1" objects="1" scenarios="1"/>
  <phoneticPr fontId="2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896E-00D7-4B51-BD96-A79973D26B09}">
  <dimension ref="A1:U21"/>
  <sheetViews>
    <sheetView workbookViewId="0">
      <selection activeCell="H30" sqref="H30"/>
    </sheetView>
  </sheetViews>
  <sheetFormatPr defaultRowHeight="12.75" x14ac:dyDescent="0.2"/>
  <cols>
    <col min="1" max="1" width="19.7109375" customWidth="1"/>
    <col min="2" max="2" width="13.140625" customWidth="1"/>
  </cols>
  <sheetData>
    <row r="1" spans="1:21" s="10" customFormat="1" ht="28.5" customHeight="1" x14ac:dyDescent="0.2">
      <c r="A1" s="57" t="s">
        <v>863</v>
      </c>
      <c r="B1" s="58"/>
      <c r="C1" s="58"/>
      <c r="D1" s="58"/>
      <c r="E1" s="58"/>
      <c r="F1" s="58"/>
      <c r="G1" s="58"/>
      <c r="H1" s="58"/>
      <c r="I1" s="58"/>
      <c r="J1" s="58"/>
      <c r="K1" s="58"/>
      <c r="L1" s="58"/>
      <c r="M1" s="58"/>
      <c r="N1" s="58"/>
      <c r="O1" s="58"/>
      <c r="P1" s="58"/>
      <c r="Q1" s="58"/>
      <c r="R1" s="58"/>
      <c r="S1" s="58"/>
      <c r="T1" s="58"/>
      <c r="U1" s="58"/>
    </row>
    <row r="2" spans="1:21" ht="15" x14ac:dyDescent="0.25">
      <c r="A2" s="54" t="s">
        <v>65</v>
      </c>
      <c r="B2" s="12">
        <v>2000</v>
      </c>
      <c r="C2" s="12">
        <v>2001</v>
      </c>
      <c r="D2" s="12">
        <v>2002</v>
      </c>
      <c r="E2" s="12">
        <v>2003</v>
      </c>
      <c r="F2" s="12">
        <v>2004</v>
      </c>
      <c r="G2" s="12">
        <v>2005</v>
      </c>
      <c r="H2" s="12">
        <v>2006</v>
      </c>
      <c r="I2" s="12">
        <v>2007</v>
      </c>
      <c r="J2" s="12">
        <v>2008</v>
      </c>
      <c r="K2" s="12">
        <v>2009</v>
      </c>
      <c r="L2" s="12">
        <v>2010</v>
      </c>
      <c r="M2" s="12">
        <v>2011</v>
      </c>
      <c r="N2" s="12">
        <v>2012</v>
      </c>
      <c r="O2" s="12">
        <v>2013</v>
      </c>
      <c r="P2" s="12">
        <v>2014</v>
      </c>
      <c r="Q2" s="12">
        <v>2015</v>
      </c>
      <c r="R2" s="12">
        <v>2016</v>
      </c>
      <c r="S2" s="12">
        <v>2017</v>
      </c>
      <c r="T2" s="12">
        <v>2018</v>
      </c>
      <c r="U2" s="14" t="s">
        <v>713</v>
      </c>
    </row>
    <row r="3" spans="1:21" ht="14.25" x14ac:dyDescent="0.2">
      <c r="A3" s="15" t="s">
        <v>2</v>
      </c>
      <c r="B3" s="55">
        <f>'pswb-raw'!C16</f>
        <v>1.9685982150998298E-2</v>
      </c>
      <c r="C3" s="55">
        <f>'pswb-raw'!D16</f>
        <v>1.9257399205496746E-2</v>
      </c>
      <c r="D3" s="55">
        <f>'pswb-raw'!E16</f>
        <v>2.0679395566805397E-2</v>
      </c>
      <c r="E3" s="55">
        <f>'pswb-raw'!F16</f>
        <v>1.9380662776967865E-2</v>
      </c>
      <c r="F3" s="55">
        <f>'pswb-raw'!G16</f>
        <v>1.8757378719127357E-2</v>
      </c>
      <c r="G3" s="55">
        <f>'pswb-raw'!H16</f>
        <v>1.845602130043773E-2</v>
      </c>
      <c r="H3" s="55">
        <f>'pswb-raw'!I16</f>
        <v>1.9447038308688984E-2</v>
      </c>
      <c r="I3" s="55">
        <f>'pswb-raw'!J16</f>
        <v>2.1839958366783853E-2</v>
      </c>
      <c r="J3" s="55">
        <f>'pswb-raw'!K16</f>
        <v>1.907997883567893E-2</v>
      </c>
      <c r="K3" s="55">
        <f>'pswb-raw'!L16</f>
        <v>1.8453218581927916E-2</v>
      </c>
      <c r="L3" s="55">
        <f>'pswb-raw'!M16</f>
        <v>1.8735034953096752E-2</v>
      </c>
      <c r="M3" s="55">
        <f>'pswb-raw'!N16</f>
        <v>2.0177239059644261E-2</v>
      </c>
      <c r="N3" s="55">
        <f>'pswb-raw'!O16</f>
        <v>1.8523355736091558E-2</v>
      </c>
      <c r="O3" s="55">
        <f>'pswb-raw'!P16</f>
        <v>1.7088822863672963E-2</v>
      </c>
      <c r="P3" s="55">
        <f>'pswb-raw'!Q16</f>
        <v>1.8427847949516359E-2</v>
      </c>
      <c r="Q3" s="55">
        <f>'pswb-raw'!R16</f>
        <v>1.7745746030701403E-2</v>
      </c>
      <c r="R3" s="55">
        <f>'pswb-raw'!S16</f>
        <v>2.1554844149228227E-2</v>
      </c>
      <c r="S3" s="55">
        <f>'pswb-raw'!T16</f>
        <v>2.309350569922166E-2</v>
      </c>
      <c r="T3" s="55">
        <f>'pswb-raw'!U16</f>
        <v>1.9698685471874738E-2</v>
      </c>
      <c r="U3" s="55">
        <f>T3-R3</f>
        <v>-1.8561586773534894E-3</v>
      </c>
    </row>
    <row r="4" spans="1:21" ht="14.25" x14ac:dyDescent="0.2">
      <c r="A4" s="17" t="s">
        <v>11</v>
      </c>
      <c r="B4" s="56" t="s">
        <v>245</v>
      </c>
      <c r="C4" s="55"/>
      <c r="D4" s="55"/>
      <c r="E4" s="55"/>
      <c r="F4" s="55"/>
      <c r="G4" s="55"/>
      <c r="H4" s="55"/>
      <c r="I4" s="55"/>
      <c r="J4" s="55"/>
      <c r="K4" s="55"/>
      <c r="L4" s="55"/>
      <c r="M4" s="55"/>
      <c r="N4" s="55"/>
      <c r="O4" s="55"/>
      <c r="P4" s="55"/>
      <c r="Q4" s="55"/>
      <c r="R4" s="55"/>
      <c r="S4" s="55"/>
      <c r="T4" s="55"/>
      <c r="U4" s="13"/>
    </row>
    <row r="5" spans="1:21" ht="14.25" x14ac:dyDescent="0.2">
      <c r="A5" s="17" t="s">
        <v>8</v>
      </c>
      <c r="B5" s="55">
        <f>'pswb-raw'!C114</f>
        <v>2.6659922533153323E-2</v>
      </c>
      <c r="C5" s="55">
        <f>'pswb-raw'!D114</f>
        <v>3.5020310186932906E-2</v>
      </c>
      <c r="D5" s="55">
        <f>'pswb-raw'!E114</f>
        <v>3.3793790875697977E-2</v>
      </c>
      <c r="E5" s="55">
        <f>'pswb-raw'!F114</f>
        <v>3.1176913189862387E-2</v>
      </c>
      <c r="F5" s="55">
        <f>'pswb-raw'!G114</f>
        <v>2.9444627853563003E-2</v>
      </c>
      <c r="G5" s="55">
        <f>'pswb-raw'!H114</f>
        <v>3.0418198460632217E-2</v>
      </c>
      <c r="H5" s="55">
        <f>'pswb-raw'!I114</f>
        <v>3.1447586443177217E-2</v>
      </c>
      <c r="I5" s="55">
        <f>'pswb-raw'!J114</f>
        <v>3.0953111452329832E-2</v>
      </c>
      <c r="J5" s="55">
        <f>'pswb-raw'!K114</f>
        <v>3.4361814709370643E-2</v>
      </c>
      <c r="K5" s="55">
        <f>'pswb-raw'!L114</f>
        <v>3.5033400310911685E-2</v>
      </c>
      <c r="L5" s="55">
        <f>'pswb-raw'!M114</f>
        <v>3.5358791761561953E-2</v>
      </c>
      <c r="M5" s="55">
        <f>'pswb-raw'!N114</f>
        <v>3.2976638411767414E-2</v>
      </c>
      <c r="N5" s="55">
        <f>'pswb-raw'!O114</f>
        <v>3.4981230201739322E-2</v>
      </c>
      <c r="O5" s="55">
        <f>'pswb-raw'!P114</f>
        <v>3.0469060037783005E-2</v>
      </c>
      <c r="P5" s="55">
        <f>'pswb-raw'!Q114</f>
        <v>3.4876672590391324E-2</v>
      </c>
      <c r="Q5" s="55">
        <f>'pswb-raw'!R114</f>
        <v>3.4862874514417989E-2</v>
      </c>
      <c r="R5" s="55">
        <f>'pswb-raw'!S114</f>
        <v>4.3425706649630087E-2</v>
      </c>
      <c r="S5" s="55">
        <f>'pswb-raw'!T114</f>
        <v>4.4969351837763114E-2</v>
      </c>
      <c r="T5" s="55">
        <f>'pswb-raw'!U114</f>
        <v>3.7120803265010001E-2</v>
      </c>
      <c r="U5" s="55">
        <f t="shared" ref="U5:U15" si="0">T5-R5</f>
        <v>-6.3049033846200864E-3</v>
      </c>
    </row>
    <row r="6" spans="1:21" ht="14.25" x14ac:dyDescent="0.2">
      <c r="A6" s="17" t="s">
        <v>21</v>
      </c>
      <c r="B6" s="55">
        <f>'pswb-raw'!C164</f>
        <v>4.1096387589701328E-2</v>
      </c>
      <c r="C6" s="55">
        <f>'pswb-raw'!D164</f>
        <v>4.6348398906411778E-2</v>
      </c>
      <c r="D6" s="55">
        <f>'pswb-raw'!E164</f>
        <v>4.9676060925983416E-2</v>
      </c>
      <c r="E6" s="55">
        <f>'pswb-raw'!F164</f>
        <v>4.8998207069626806E-2</v>
      </c>
      <c r="F6" s="55">
        <f>'pswb-raw'!G164</f>
        <v>4.8575713774625821E-2</v>
      </c>
      <c r="G6" s="55">
        <f>'pswb-raw'!H164</f>
        <v>4.7973734354964936E-2</v>
      </c>
      <c r="H6" s="55">
        <f>'pswb-raw'!I164</f>
        <v>4.662048485565131E-2</v>
      </c>
      <c r="I6" s="55">
        <f>'pswb-raw'!J164</f>
        <v>4.4979487356725835E-2</v>
      </c>
      <c r="J6" s="55">
        <f>'pswb-raw'!K164</f>
        <v>3.8819079612405889E-2</v>
      </c>
      <c r="K6" s="55">
        <f>'pswb-raw'!L164</f>
        <v>3.2405945514299823E-2</v>
      </c>
      <c r="L6" s="55">
        <f>'pswb-raw'!M164</f>
        <v>3.4233671715532786E-2</v>
      </c>
      <c r="M6" s="55">
        <f>'pswb-raw'!N164</f>
        <v>3.2574293051774568E-2</v>
      </c>
      <c r="N6" s="55">
        <f>'pswb-raw'!O164</f>
        <v>3.2479324576012034E-2</v>
      </c>
      <c r="O6" s="55">
        <f>'pswb-raw'!P164</f>
        <v>3.4730437320199238E-2</v>
      </c>
      <c r="P6" s="55">
        <f>'pswb-raw'!Q164</f>
        <v>3.4345982206940164E-2</v>
      </c>
      <c r="Q6" s="55">
        <f>'pswb-raw'!R164</f>
        <v>3.625313232094763E-2</v>
      </c>
      <c r="R6" s="55">
        <f>'pswb-raw'!S164</f>
        <v>3.6404424364786477E-2</v>
      </c>
      <c r="S6" s="55">
        <f>'pswb-raw'!T164</f>
        <v>3.600177330272307E-2</v>
      </c>
      <c r="T6" s="55">
        <f>'pswb-raw'!U164</f>
        <v>3.6117661779036914E-2</v>
      </c>
      <c r="U6" s="55">
        <f t="shared" si="0"/>
        <v>-2.8676258574956287E-4</v>
      </c>
    </row>
    <row r="7" spans="1:21" ht="14.25" x14ac:dyDescent="0.2">
      <c r="A7" s="15" t="s">
        <v>5</v>
      </c>
      <c r="B7" s="55">
        <f>'pswb-raw'!C87</f>
        <v>6.2209437300529663E-2</v>
      </c>
      <c r="C7" s="55">
        <f>'pswb-raw'!D87</f>
        <v>6.4028526389477231E-2</v>
      </c>
      <c r="D7" s="55">
        <f>'pswb-raw'!E87</f>
        <v>7.0191263991762218E-2</v>
      </c>
      <c r="E7" s="55">
        <f>'pswb-raw'!F87</f>
        <v>7.0931614581576236E-2</v>
      </c>
      <c r="F7" s="55">
        <f>'pswb-raw'!G87</f>
        <v>7.0431738896028329E-2</v>
      </c>
      <c r="G7" s="55">
        <f>'pswb-raw'!H87</f>
        <v>6.8659385273338647E-2</v>
      </c>
      <c r="H7" s="55">
        <f>'pswb-raw'!I87</f>
        <v>6.432072215177681E-2</v>
      </c>
      <c r="I7" s="55">
        <f>'pswb-raw'!J87</f>
        <v>6.350865593978626E-2</v>
      </c>
      <c r="J7" s="55">
        <f>'pswb-raw'!K87</f>
        <v>6.0655066750957894E-2</v>
      </c>
      <c r="K7" s="55">
        <f>'pswb-raw'!L87</f>
        <v>5.7238969027526745E-2</v>
      </c>
      <c r="L7" s="55">
        <f>'pswb-raw'!M87</f>
        <v>5.8555182988299315E-2</v>
      </c>
      <c r="M7" s="55">
        <f>'pswb-raw'!N87</f>
        <v>5.6780241194813327E-2</v>
      </c>
      <c r="N7" s="55">
        <f>'pswb-raw'!O87</f>
        <v>5.8546312570839899E-2</v>
      </c>
      <c r="O7" s="55">
        <f>'pswb-raw'!P87</f>
        <v>5.8545173450945488E-2</v>
      </c>
      <c r="P7" s="55">
        <f>'pswb-raw'!Q87</f>
        <v>5.3601060221428562E-2</v>
      </c>
      <c r="Q7" s="55">
        <f>'pswb-raw'!R87</f>
        <v>4.8168442473147284E-2</v>
      </c>
      <c r="R7" s="55">
        <f>'pswb-raw'!S87</f>
        <v>4.4762556349611328E-2</v>
      </c>
      <c r="S7" s="55">
        <f>'pswb-raw'!T87</f>
        <v>4.4250105909710971E-2</v>
      </c>
      <c r="T7" s="55">
        <f>'pswb-raw'!U87</f>
        <v>4.499305822243807E-2</v>
      </c>
      <c r="U7" s="55">
        <f t="shared" si="0"/>
        <v>2.3050187282674245E-4</v>
      </c>
    </row>
    <row r="8" spans="1:21" ht="14.25" x14ac:dyDescent="0.2">
      <c r="A8" s="17" t="s">
        <v>29</v>
      </c>
      <c r="B8" s="55">
        <f>'pswb-raw'!C174</f>
        <v>0</v>
      </c>
      <c r="C8" s="55">
        <f>'pswb-raw'!D174</f>
        <v>0</v>
      </c>
      <c r="D8" s="55">
        <f>'pswb-raw'!E174</f>
        <v>0</v>
      </c>
      <c r="E8" s="55">
        <f>'pswb-raw'!F174</f>
        <v>0</v>
      </c>
      <c r="F8" s="55">
        <f>'pswb-raw'!G174</f>
        <v>0</v>
      </c>
      <c r="G8" s="55">
        <f>'pswb-raw'!H174</f>
        <v>6.243106096467211E-2</v>
      </c>
      <c r="H8" s="55">
        <f>'pswb-raw'!I174</f>
        <v>2.5930798877593312E-2</v>
      </c>
      <c r="I8" s="55">
        <f>'pswb-raw'!J174</f>
        <v>1.1473241649019089E-2</v>
      </c>
      <c r="J8" s="55">
        <f>'pswb-raw'!K174</f>
        <v>7.712825103923248E-3</v>
      </c>
      <c r="K8" s="55">
        <f>'pswb-raw'!L174</f>
        <v>4.3346865507966063E-2</v>
      </c>
      <c r="L8" s="55">
        <f>'pswb-raw'!M174</f>
        <v>7.269632120910148E-2</v>
      </c>
      <c r="M8" s="55">
        <f>'pswb-raw'!N174</f>
        <v>0.11055169479506452</v>
      </c>
      <c r="N8" s="55">
        <f>'pswb-raw'!O174</f>
        <v>0.12282101187379495</v>
      </c>
      <c r="O8" s="55">
        <f>'pswb-raw'!P174</f>
        <v>0.12300910229951284</v>
      </c>
      <c r="P8" s="55">
        <f>'pswb-raw'!Q174</f>
        <v>0.1314539773286828</v>
      </c>
      <c r="Q8" s="55">
        <f>'pswb-raw'!R174</f>
        <v>0.12984175895406502</v>
      </c>
      <c r="R8" s="55">
        <f>'pswb-raw'!S174</f>
        <v>0.13232838231446556</v>
      </c>
      <c r="S8" s="55">
        <f>'pswb-raw'!T174</f>
        <v>0.10853514494017136</v>
      </c>
      <c r="T8" s="55">
        <f>'pswb-raw'!U174</f>
        <v>6.3507817539353223E-2</v>
      </c>
      <c r="U8" s="55">
        <f t="shared" si="0"/>
        <v>-6.8820564775112336E-2</v>
      </c>
    </row>
    <row r="9" spans="1:21" ht="14.25" x14ac:dyDescent="0.2">
      <c r="A9" s="17" t="s">
        <v>19</v>
      </c>
      <c r="B9" s="55">
        <f>'pswb-raw'!C153</f>
        <v>2.9837881199175086E-2</v>
      </c>
      <c r="C9" s="55">
        <f>'pswb-raw'!D153</f>
        <v>2.9102441206395019E-2</v>
      </c>
      <c r="D9" s="55">
        <f>'pswb-raw'!E153</f>
        <v>2.8954554373844196E-2</v>
      </c>
      <c r="E9" s="55">
        <f>'pswb-raw'!F153</f>
        <v>2.9231092618656675E-2</v>
      </c>
      <c r="F9" s="55">
        <f>'pswb-raw'!G153</f>
        <v>2.9921841698049855E-2</v>
      </c>
      <c r="G9" s="55">
        <f>'pswb-raw'!H153</f>
        <v>3.1584609158445097E-2</v>
      </c>
      <c r="H9" s="55">
        <f>'pswb-raw'!I153</f>
        <v>3.5042758743802735E-2</v>
      </c>
      <c r="I9" s="55">
        <f>'pswb-raw'!J153</f>
        <v>3.9424158426436672E-2</v>
      </c>
      <c r="J9" s="55">
        <f>'pswb-raw'!K153</f>
        <v>4.1863350344058504E-2</v>
      </c>
      <c r="K9" s="55">
        <f>'pswb-raw'!L153</f>
        <v>4.4159633272320746E-2</v>
      </c>
      <c r="L9" s="55">
        <f>'pswb-raw'!M153</f>
        <v>4.6420639813886361E-2</v>
      </c>
      <c r="M9" s="55">
        <f>'pswb-raw'!N153</f>
        <v>4.8030838072146115E-2</v>
      </c>
      <c r="N9" s="55">
        <f>'pswb-raw'!O153</f>
        <v>4.8719774427177134E-2</v>
      </c>
      <c r="O9" s="55">
        <f>'pswb-raw'!P153</f>
        <v>5.0147079040800673E-2</v>
      </c>
      <c r="P9" s="55">
        <f>'pswb-raw'!Q153</f>
        <v>5.1975422054827858E-2</v>
      </c>
      <c r="Q9" s="55">
        <f>'pswb-raw'!R153</f>
        <v>5.4292718185186162E-2</v>
      </c>
      <c r="R9" s="55">
        <f>'pswb-raw'!S153</f>
        <v>5.1801547805177692E-2</v>
      </c>
      <c r="S9" s="55">
        <f>'pswb-raw'!T153</f>
        <v>4.688382924969902E-2</v>
      </c>
      <c r="T9" s="55">
        <f>'pswb-raw'!U153</f>
        <v>4.5346532289533475E-2</v>
      </c>
      <c r="U9" s="55">
        <f t="shared" si="0"/>
        <v>-6.4550155156442163E-3</v>
      </c>
    </row>
    <row r="10" spans="1:21" ht="14.25" x14ac:dyDescent="0.2">
      <c r="A10" s="17" t="s">
        <v>15</v>
      </c>
      <c r="B10" s="55">
        <f>'pswb-raw'!C135</f>
        <v>4.1509400158933014E-2</v>
      </c>
      <c r="C10" s="55">
        <f>'pswb-raw'!D135</f>
        <v>3.9169870578448569E-2</v>
      </c>
      <c r="D10" s="55">
        <f>'pswb-raw'!E135</f>
        <v>4.2367659606138315E-2</v>
      </c>
      <c r="E10" s="55">
        <f>'pswb-raw'!F135</f>
        <v>4.0363045837319242E-2</v>
      </c>
      <c r="F10" s="55">
        <f>'pswb-raw'!G135</f>
        <v>4.0511570380202963E-2</v>
      </c>
      <c r="G10" s="55">
        <f>'pswb-raw'!H135</f>
        <v>4.384138479234876E-2</v>
      </c>
      <c r="H10" s="55">
        <f>'pswb-raw'!I135</f>
        <v>4.6197633381229189E-2</v>
      </c>
      <c r="I10" s="55">
        <f>'pswb-raw'!J135</f>
        <v>4.7803415058255701E-2</v>
      </c>
      <c r="J10" s="55">
        <f>'pswb-raw'!K135</f>
        <v>4.5809036056891281E-2</v>
      </c>
      <c r="K10" s="55">
        <f>'pswb-raw'!L135</f>
        <v>4.7496257043956741E-2</v>
      </c>
      <c r="L10" s="55">
        <f>'pswb-raw'!M135</f>
        <v>4.8849757276566368E-2</v>
      </c>
      <c r="M10" s="55">
        <f>'pswb-raw'!N135</f>
        <v>5.0736775799628216E-2</v>
      </c>
      <c r="N10" s="55">
        <f>'pswb-raw'!O135</f>
        <v>5.0745251198367723E-2</v>
      </c>
      <c r="O10" s="55">
        <f>'pswb-raw'!P135</f>
        <v>4.9609865441257603E-2</v>
      </c>
      <c r="P10" s="55">
        <f>'pswb-raw'!Q135</f>
        <v>5.0125258248790612E-2</v>
      </c>
      <c r="Q10" s="55">
        <f>'pswb-raw'!R135</f>
        <v>5.0054003130754185E-2</v>
      </c>
      <c r="R10" s="55">
        <f>'pswb-raw'!S135</f>
        <v>5.0865315608564957E-2</v>
      </c>
      <c r="S10" s="55">
        <f>'pswb-raw'!T135</f>
        <v>4.886385513791771E-2</v>
      </c>
      <c r="T10" s="55">
        <f>'pswb-raw'!U135</f>
        <v>5.0965557092489538E-2</v>
      </c>
      <c r="U10" s="55">
        <f t="shared" si="0"/>
        <v>1.0024148392458188E-4</v>
      </c>
    </row>
    <row r="11" spans="1:21" ht="14.25" x14ac:dyDescent="0.2">
      <c r="A11" s="17" t="s">
        <v>17</v>
      </c>
      <c r="B11" s="55">
        <f>'pswb-raw'!C138</f>
        <v>4.6100262331657399E-2</v>
      </c>
      <c r="C11" s="55">
        <f>'pswb-raw'!D138</f>
        <v>5.16375132064699E-2</v>
      </c>
      <c r="D11" s="55">
        <f>'pswb-raw'!E138</f>
        <v>5.4260432347429367E-2</v>
      </c>
      <c r="E11" s="55">
        <f>'pswb-raw'!F138</f>
        <v>4.9194449532613573E-2</v>
      </c>
      <c r="F11" s="55">
        <f>'pswb-raw'!G138</f>
        <v>4.5290780763004787E-2</v>
      </c>
      <c r="G11" s="55">
        <f>'pswb-raw'!H138</f>
        <v>4.8102599216108717E-2</v>
      </c>
      <c r="H11" s="55">
        <f>'pswb-raw'!I138</f>
        <v>4.8626745833249031E-2</v>
      </c>
      <c r="I11" s="55">
        <f>'pswb-raw'!J138</f>
        <v>4.6013324253570721E-2</v>
      </c>
      <c r="J11" s="55">
        <f>'pswb-raw'!K138</f>
        <v>4.4756709277924404E-2</v>
      </c>
      <c r="K11" s="55">
        <f>'pswb-raw'!L138</f>
        <v>4.8329562514246971E-2</v>
      </c>
      <c r="L11" s="55">
        <f>'pswb-raw'!M138</f>
        <v>5.2231777841184809E-2</v>
      </c>
      <c r="M11" s="55">
        <f>'pswb-raw'!N138</f>
        <v>5.3241721328178143E-2</v>
      </c>
      <c r="N11" s="55">
        <f>'pswb-raw'!O138</f>
        <v>5.6672854284167594E-2</v>
      </c>
      <c r="O11" s="55">
        <f>'pswb-raw'!P138</f>
        <v>4.9725679061671454E-2</v>
      </c>
      <c r="P11" s="55">
        <f>'pswb-raw'!Q138</f>
        <v>6.3716627889407573E-2</v>
      </c>
      <c r="Q11" s="55">
        <f>'pswb-raw'!R138</f>
        <v>7.3529351708773574E-2</v>
      </c>
      <c r="R11" s="55">
        <f>'pswb-raw'!S138</f>
        <v>7.4806771009603756E-2</v>
      </c>
      <c r="S11" s="55">
        <f>'pswb-raw'!T138</f>
        <v>6.8458865531873928E-2</v>
      </c>
      <c r="T11" s="55">
        <f>'pswb-raw'!U138</f>
        <v>6.5185831322454882E-2</v>
      </c>
      <c r="U11" s="55">
        <f t="shared" si="0"/>
        <v>-9.6209396871488745E-3</v>
      </c>
    </row>
    <row r="12" spans="1:21" ht="14.25" x14ac:dyDescent="0.2">
      <c r="A12" s="15" t="s">
        <v>4</v>
      </c>
      <c r="B12" s="55">
        <f>'pswb-raw'!C64</f>
        <v>2.2770654234995389E-2</v>
      </c>
      <c r="C12" s="55">
        <f>'pswb-raw'!D64</f>
        <v>2.6455549843760542E-2</v>
      </c>
      <c r="D12" s="55">
        <f>'pswb-raw'!E64</f>
        <v>3.6808760678499544E-2</v>
      </c>
      <c r="E12" s="55">
        <f>'pswb-raw'!F64</f>
        <v>3.6713746135692789E-2</v>
      </c>
      <c r="F12" s="55">
        <f>'pswb-raw'!G64</f>
        <v>3.8375940322605884E-2</v>
      </c>
      <c r="G12" s="55">
        <f>'pswb-raw'!H64</f>
        <v>3.7094829348362099E-2</v>
      </c>
      <c r="H12" s="55">
        <f>'pswb-raw'!I64</f>
        <v>4.3103137987766493E-2</v>
      </c>
      <c r="I12" s="55">
        <f>'pswb-raw'!J64</f>
        <v>4.4695237258088036E-2</v>
      </c>
      <c r="J12" s="55">
        <f>'pswb-raw'!K64</f>
        <v>5.3882014994622016E-2</v>
      </c>
      <c r="K12" s="55">
        <f>'pswb-raw'!L64</f>
        <v>5.5734733801554401E-2</v>
      </c>
      <c r="L12" s="55">
        <f>'pswb-raw'!M64</f>
        <v>6.728444541219071E-2</v>
      </c>
      <c r="M12" s="55">
        <f>'pswb-raw'!N64</f>
        <v>8.0676023488860937E-2</v>
      </c>
      <c r="N12" s="55">
        <f>'pswb-raw'!O64</f>
        <v>8.2657198235104618E-2</v>
      </c>
      <c r="O12" s="55">
        <f>'pswb-raw'!P64</f>
        <v>8.7850712077536905E-2</v>
      </c>
      <c r="P12" s="55">
        <f>'pswb-raw'!Q64</f>
        <v>7.9249093573184382E-2</v>
      </c>
      <c r="Q12" s="55">
        <f>'pswb-raw'!R64</f>
        <v>6.8122103251568131E-2</v>
      </c>
      <c r="R12" s="55">
        <f>'pswb-raw'!S64</f>
        <v>6.7990859763120387E-2</v>
      </c>
      <c r="S12" s="55">
        <f>'pswb-raw'!T64</f>
        <v>6.5535022568685666E-2</v>
      </c>
      <c r="T12" s="55">
        <f>'pswb-raw'!U64</f>
        <v>6.5570413381491152E-2</v>
      </c>
      <c r="U12" s="55">
        <f t="shared" si="0"/>
        <v>-2.4204463816292349E-3</v>
      </c>
    </row>
    <row r="13" spans="1:21" ht="14.25" x14ac:dyDescent="0.2">
      <c r="A13" s="15" t="s">
        <v>7</v>
      </c>
      <c r="B13" s="55">
        <f>'pswb-raw'!C100</f>
        <v>0</v>
      </c>
      <c r="C13" s="55">
        <f>'pswb-raw'!D100</f>
        <v>0</v>
      </c>
      <c r="D13" s="55">
        <f>'pswb-raw'!E100</f>
        <v>3.9474607845664922E-2</v>
      </c>
      <c r="E13" s="55">
        <f>'pswb-raw'!F100</f>
        <v>3.7010623197751315E-2</v>
      </c>
      <c r="F13" s="55">
        <f>'pswb-raw'!G100</f>
        <v>3.7267014954131795E-2</v>
      </c>
      <c r="G13" s="55">
        <f>'pswb-raw'!H100</f>
        <v>4.3563366891637756E-2</v>
      </c>
      <c r="H13" s="55">
        <f>'pswb-raw'!I100</f>
        <v>4.0689664127417105E-2</v>
      </c>
      <c r="I13" s="55">
        <f>'pswb-raw'!J100</f>
        <v>4.3678432945924855E-2</v>
      </c>
      <c r="J13" s="55">
        <f>'pswb-raw'!K100</f>
        <v>4.5544089309811256E-2</v>
      </c>
      <c r="K13" s="55">
        <f>'pswb-raw'!L100</f>
        <v>4.6436066268161262E-2</v>
      </c>
      <c r="L13" s="55">
        <f>'pswb-raw'!M100</f>
        <v>4.9041628767321564E-2</v>
      </c>
      <c r="M13" s="55">
        <f>'pswb-raw'!N100</f>
        <v>5.0839396557896918E-2</v>
      </c>
      <c r="N13" s="55">
        <f>'pswb-raw'!O100</f>
        <v>5.3516143437067593E-2</v>
      </c>
      <c r="O13" s="55">
        <f>'pswb-raw'!P100</f>
        <v>6.1216689490080578E-2</v>
      </c>
      <c r="P13" s="55">
        <f>'pswb-raw'!Q100</f>
        <v>6.3058307318956869E-2</v>
      </c>
      <c r="Q13" s="55">
        <f>'pswb-raw'!R100</f>
        <v>6.7794470544924559E-2</v>
      </c>
      <c r="R13" s="55">
        <f>'pswb-raw'!S100</f>
        <v>6.2183283098831046E-2</v>
      </c>
      <c r="S13" s="55">
        <f>'pswb-raw'!T100</f>
        <v>6.3673130832092348E-2</v>
      </c>
      <c r="T13" s="55">
        <f>'pswb-raw'!U100</f>
        <v>7.0477710512917222E-2</v>
      </c>
      <c r="U13" s="55">
        <f t="shared" si="0"/>
        <v>8.2944274140861751E-3</v>
      </c>
    </row>
    <row r="14" spans="1:21" ht="14.25" x14ac:dyDescent="0.2">
      <c r="A14" s="17" t="s">
        <v>28</v>
      </c>
      <c r="B14" s="55">
        <f>'pswb-raw'!C173</f>
        <v>0</v>
      </c>
      <c r="C14" s="55">
        <f>'pswb-raw'!D173</f>
        <v>6.003241969465474E-2</v>
      </c>
      <c r="D14" s="55">
        <f>'pswb-raw'!E173</f>
        <v>7.0549547515589464E-2</v>
      </c>
      <c r="E14" s="55">
        <f>'pswb-raw'!F173</f>
        <v>7.4487892639655121E-2</v>
      </c>
      <c r="F14" s="55">
        <f>'pswb-raw'!G173</f>
        <v>6.7668053037805515E-2</v>
      </c>
      <c r="G14" s="55">
        <f>'pswb-raw'!H173</f>
        <v>6.6019791654246818E-2</v>
      </c>
      <c r="H14" s="55">
        <f>'pswb-raw'!I173</f>
        <v>6.1625561679302984E-2</v>
      </c>
      <c r="I14" s="55">
        <f>'pswb-raw'!J173</f>
        <v>6.2757364704950427E-2</v>
      </c>
      <c r="J14" s="55">
        <f>'pswb-raw'!K173</f>
        <v>6.7272068221686313E-2</v>
      </c>
      <c r="K14" s="55">
        <f>'pswb-raw'!L173</f>
        <v>6.8186983386891026E-2</v>
      </c>
      <c r="L14" s="55">
        <f>'pswb-raw'!M173</f>
        <v>6.5056897673500994E-2</v>
      </c>
      <c r="M14" s="55">
        <f>'pswb-raw'!N173</f>
        <v>6.4910577258711147E-2</v>
      </c>
      <c r="N14" s="55">
        <f>'pswb-raw'!O173</f>
        <v>7.1556812623117236E-2</v>
      </c>
      <c r="O14" s="55">
        <f>'pswb-raw'!P173</f>
        <v>7.8616294719762239E-2</v>
      </c>
      <c r="P14" s="55">
        <f>'pswb-raw'!Q173</f>
        <v>9.4283707959001206E-2</v>
      </c>
      <c r="Q14" s="55">
        <f>'pswb-raw'!R173</f>
        <v>8.7746498748644819E-2</v>
      </c>
      <c r="R14" s="55">
        <f>'pswb-raw'!S173</f>
        <v>8.7030454462740992E-2</v>
      </c>
      <c r="S14" s="55">
        <f>'pswb-raw'!T173</f>
        <v>8.1196898810386067E-2</v>
      </c>
      <c r="T14" s="55">
        <f>'pswb-raw'!U173</f>
        <v>7.9430132847947421E-2</v>
      </c>
      <c r="U14" s="55">
        <f t="shared" si="0"/>
        <v>-7.6003216147935704E-3</v>
      </c>
    </row>
    <row r="15" spans="1:21" ht="14.25" x14ac:dyDescent="0.2">
      <c r="A15" s="15" t="s">
        <v>6</v>
      </c>
      <c r="B15" s="55">
        <f>'pswb-raw'!C95</f>
        <v>2.1333443511335433E-2</v>
      </c>
      <c r="C15" s="55">
        <f>'pswb-raw'!D95</f>
        <v>1.9064003978525774E-2</v>
      </c>
      <c r="D15" s="55">
        <f>'pswb-raw'!E95</f>
        <v>1.4627096078798354E-2</v>
      </c>
      <c r="E15" s="55">
        <f>'pswb-raw'!F95</f>
        <v>1.6676189949706776E-2</v>
      </c>
      <c r="F15" s="55">
        <f>'pswb-raw'!G95</f>
        <v>3.6221767605667317E-2</v>
      </c>
      <c r="G15" s="55">
        <f>'pswb-raw'!H95</f>
        <v>4.6648923016612255E-2</v>
      </c>
      <c r="H15" s="55">
        <f>'pswb-raw'!I95</f>
        <v>2.7232664052649527E-2</v>
      </c>
      <c r="I15" s="55">
        <f>'pswb-raw'!J95</f>
        <v>4.0909115826993095E-2</v>
      </c>
      <c r="J15" s="55">
        <f>'pswb-raw'!K95</f>
        <v>4.7698212716210352E-2</v>
      </c>
      <c r="K15" s="55">
        <f>'pswb-raw'!L95</f>
        <v>5.9977345700168237E-2</v>
      </c>
      <c r="L15" s="55">
        <f>'pswb-raw'!M95</f>
        <v>6.0380928793258543E-2</v>
      </c>
      <c r="M15" s="55">
        <f>'pswb-raw'!N95</f>
        <v>6.9626104468723152E-2</v>
      </c>
      <c r="N15" s="55">
        <f>'pswb-raw'!O95</f>
        <v>6.9362441906971745E-2</v>
      </c>
      <c r="O15" s="55">
        <f>'pswb-raw'!P95</f>
        <v>6.0423589807861007E-2</v>
      </c>
      <c r="P15" s="55">
        <f>'pswb-raw'!Q95</f>
        <v>7.1694292772542953E-2</v>
      </c>
      <c r="Q15" s="55">
        <f>'pswb-raw'!R95</f>
        <v>7.6462709850234012E-2</v>
      </c>
      <c r="R15" s="55">
        <f>'pswb-raw'!S95</f>
        <v>8.2696901050348964E-2</v>
      </c>
      <c r="S15" s="55">
        <f>'pswb-raw'!T95</f>
        <v>9.0663502729226172E-2</v>
      </c>
      <c r="T15" s="55">
        <f>'pswb-raw'!U95</f>
        <v>9.6513434369991047E-2</v>
      </c>
      <c r="U15" s="55">
        <f t="shared" si="0"/>
        <v>1.3816533319642083E-2</v>
      </c>
    </row>
    <row r="16" spans="1:21" ht="14.25" x14ac:dyDescent="0.2">
      <c r="A16" s="17" t="s">
        <v>24</v>
      </c>
      <c r="B16" s="56" t="s">
        <v>245</v>
      </c>
      <c r="C16" s="55"/>
      <c r="D16" s="55"/>
      <c r="E16" s="55"/>
      <c r="F16" s="55"/>
      <c r="G16" s="55"/>
      <c r="H16" s="55"/>
      <c r="I16" s="55"/>
      <c r="J16" s="55"/>
      <c r="K16" s="55"/>
      <c r="L16" s="55"/>
      <c r="M16" s="55"/>
      <c r="N16" s="55"/>
      <c r="O16" s="55"/>
      <c r="P16" s="55"/>
      <c r="Q16" s="55"/>
      <c r="R16" s="55"/>
      <c r="S16" s="55"/>
      <c r="T16" s="55"/>
      <c r="U16" s="13"/>
    </row>
    <row r="17" spans="1:21" ht="14.25" x14ac:dyDescent="0.2">
      <c r="A17" s="15" t="s">
        <v>3</v>
      </c>
      <c r="B17" s="55">
        <f>'pswb-raw'!C26</f>
        <v>0.13023567003722664</v>
      </c>
      <c r="C17" s="55">
        <f>'pswb-raw'!D26</f>
        <v>0.13425085443955098</v>
      </c>
      <c r="D17" s="55">
        <f>'pswb-raw'!E26</f>
        <v>0.13696046136754464</v>
      </c>
      <c r="E17" s="55">
        <f>'pswb-raw'!F26</f>
        <v>0.12826778449237031</v>
      </c>
      <c r="F17" s="55">
        <f>'pswb-raw'!G26</f>
        <v>0.12309607902760344</v>
      </c>
      <c r="G17" s="55">
        <f>'pswb-raw'!H26</f>
        <v>0.12045548038480983</v>
      </c>
      <c r="H17" s="55">
        <f>'pswb-raw'!I26</f>
        <v>0.12409193318339158</v>
      </c>
      <c r="I17" s="55">
        <f>'pswb-raw'!J26</f>
        <v>0.12102827763900774</v>
      </c>
      <c r="J17" s="55">
        <f>'pswb-raw'!K26</f>
        <v>0.12041121034616749</v>
      </c>
      <c r="K17" s="55">
        <f>'pswb-raw'!L26</f>
        <v>0.12500095613868262</v>
      </c>
      <c r="L17" s="55">
        <f>'pswb-raw'!M26</f>
        <v>0.11999530830728032</v>
      </c>
      <c r="M17" s="55">
        <f>'pswb-raw'!N26</f>
        <v>0.1186185910352593</v>
      </c>
      <c r="N17" s="55">
        <f>'pswb-raw'!O26</f>
        <v>0.1179253150571612</v>
      </c>
      <c r="O17" s="55">
        <f>'pswb-raw'!P26</f>
        <v>0.12142082926237439</v>
      </c>
      <c r="P17" s="55">
        <f>'pswb-raw'!Q26</f>
        <v>0.12291986034530698</v>
      </c>
      <c r="Q17" s="55">
        <f>'pswb-raw'!R26</f>
        <v>0.12937634722934779</v>
      </c>
      <c r="R17" s="55">
        <f>'pswb-raw'!S26</f>
        <v>0.13058618230993671</v>
      </c>
      <c r="S17" s="55">
        <f>'pswb-raw'!T26</f>
        <v>0.13491639894267354</v>
      </c>
      <c r="T17" s="55">
        <f>'pswb-raw'!U26</f>
        <v>0.13661429858273971</v>
      </c>
      <c r="U17" s="55">
        <f>T17-R17</f>
        <v>6.0281162728030024E-3</v>
      </c>
    </row>
    <row r="18" spans="1:21" x14ac:dyDescent="0.2">
      <c r="A18" s="13"/>
      <c r="B18" s="13"/>
      <c r="C18" s="13"/>
      <c r="D18" s="13"/>
      <c r="E18" s="13"/>
      <c r="F18" s="13"/>
      <c r="G18" s="13"/>
      <c r="H18" s="13"/>
      <c r="I18" s="13"/>
      <c r="J18" s="13"/>
      <c r="K18" s="13"/>
      <c r="L18" s="13"/>
      <c r="M18" s="13"/>
      <c r="N18" s="13"/>
      <c r="O18" s="13"/>
      <c r="P18" s="13"/>
      <c r="Q18" s="13"/>
      <c r="R18" s="13"/>
      <c r="S18" s="13"/>
      <c r="T18" s="13"/>
      <c r="U18" s="13"/>
    </row>
    <row r="19" spans="1:21" x14ac:dyDescent="0.2">
      <c r="A19" s="12" t="s">
        <v>670</v>
      </c>
      <c r="B19" s="13"/>
      <c r="C19" s="13"/>
      <c r="D19" s="13"/>
      <c r="E19" s="13"/>
      <c r="F19" s="13"/>
      <c r="G19" s="13"/>
      <c r="H19" s="13"/>
      <c r="I19" s="13"/>
      <c r="J19" s="13"/>
      <c r="K19" s="13"/>
      <c r="L19" s="13"/>
      <c r="M19" s="13"/>
      <c r="N19" s="13"/>
      <c r="O19" s="13"/>
      <c r="P19" s="13"/>
      <c r="Q19" s="13"/>
      <c r="R19" s="13"/>
      <c r="S19" s="13"/>
      <c r="T19" s="13"/>
      <c r="U19" s="13"/>
    </row>
    <row r="21" spans="1:21" x14ac:dyDescent="0.2">
      <c r="A21" s="7" t="s">
        <v>722</v>
      </c>
    </row>
  </sheetData>
  <sheetProtection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8837-0E60-46BF-9A5B-0D1026417B49}">
  <dimension ref="A1:O23"/>
  <sheetViews>
    <sheetView workbookViewId="0"/>
  </sheetViews>
  <sheetFormatPr defaultRowHeight="12.75" x14ac:dyDescent="0.2"/>
  <cols>
    <col min="1" max="1" width="14.140625" customWidth="1"/>
    <col min="2" max="2" width="14.42578125" customWidth="1"/>
    <col min="3" max="3" width="9.42578125" customWidth="1"/>
    <col min="4" max="4" width="4.7109375" customWidth="1"/>
    <col min="6" max="6" width="3.85546875" customWidth="1"/>
    <col min="7" max="7" width="16.140625" customWidth="1"/>
    <col min="8" max="8" width="16" style="6" customWidth="1"/>
    <col min="9" max="9" width="9.140625" style="29"/>
    <col min="10" max="10" width="2.85546875" customWidth="1"/>
    <col min="11" max="11" width="16.28515625" customWidth="1"/>
    <col min="12" max="13" width="15.140625" customWidth="1"/>
    <col min="14" max="14" width="3.42578125" customWidth="1"/>
    <col min="15" max="15" width="25.7109375" customWidth="1"/>
  </cols>
  <sheetData>
    <row r="1" spans="1:15" s="10" customFormat="1" ht="24.75" customHeight="1" x14ac:dyDescent="0.2">
      <c r="A1" s="57" t="s">
        <v>865</v>
      </c>
      <c r="B1" s="57"/>
      <c r="C1" s="57"/>
      <c r="D1" s="57"/>
      <c r="E1" s="57"/>
      <c r="F1" s="57"/>
      <c r="G1" s="57"/>
      <c r="H1" s="57"/>
      <c r="I1" s="57"/>
      <c r="J1" s="57"/>
      <c r="K1" s="57"/>
      <c r="L1" s="57"/>
      <c r="M1" s="57"/>
      <c r="N1" s="57"/>
      <c r="O1" s="57"/>
    </row>
    <row r="2" spans="1:15" s="107" customFormat="1" ht="55.5" customHeight="1" x14ac:dyDescent="0.2">
      <c r="A2" s="30" t="s">
        <v>671</v>
      </c>
      <c r="B2" s="30" t="s">
        <v>709</v>
      </c>
      <c r="C2" s="25"/>
      <c r="D2" s="25"/>
      <c r="F2" s="25"/>
      <c r="G2" s="30"/>
      <c r="H2" s="30"/>
      <c r="I2" s="28"/>
      <c r="J2" s="25"/>
      <c r="K2" s="25"/>
      <c r="L2" s="25"/>
      <c r="M2" s="25"/>
      <c r="N2" s="25"/>
      <c r="O2" s="25"/>
    </row>
    <row r="3" spans="1:15" s="26" customFormat="1" ht="38.25" x14ac:dyDescent="0.2">
      <c r="A3" s="23" t="s">
        <v>65</v>
      </c>
      <c r="B3" s="23" t="s">
        <v>706</v>
      </c>
      <c r="C3" s="23" t="s">
        <v>707</v>
      </c>
      <c r="D3" s="23"/>
      <c r="E3" s="30" t="s">
        <v>672</v>
      </c>
      <c r="F3" s="23"/>
      <c r="G3" s="30" t="s">
        <v>685</v>
      </c>
      <c r="H3" s="31" t="s">
        <v>686</v>
      </c>
      <c r="I3" s="32" t="s">
        <v>711</v>
      </c>
      <c r="J3" s="23"/>
      <c r="K3" s="30" t="s">
        <v>710</v>
      </c>
      <c r="L3" s="30" t="s">
        <v>687</v>
      </c>
      <c r="M3" s="31" t="s">
        <v>688</v>
      </c>
      <c r="N3" s="24"/>
      <c r="O3" s="23" t="s">
        <v>30</v>
      </c>
    </row>
    <row r="4" spans="1:15" ht="17.25" customHeight="1" x14ac:dyDescent="0.2">
      <c r="A4" s="18" t="s">
        <v>2</v>
      </c>
      <c r="B4" s="14">
        <v>712</v>
      </c>
      <c r="C4" s="14">
        <v>648</v>
      </c>
      <c r="D4" s="14"/>
      <c r="E4" s="19">
        <v>5082.7</v>
      </c>
      <c r="F4" s="14"/>
      <c r="G4" s="20">
        <v>390000</v>
      </c>
      <c r="H4" s="20">
        <v>305882</v>
      </c>
      <c r="I4" s="27"/>
      <c r="J4" s="14"/>
      <c r="K4" s="14">
        <v>85.48</v>
      </c>
      <c r="L4" s="21">
        <f>G4/$K4</f>
        <v>4562.4707533926066</v>
      </c>
      <c r="M4" s="21">
        <f>H4/$K4</f>
        <v>3578.4043051006083</v>
      </c>
      <c r="N4" s="14"/>
      <c r="O4" s="14"/>
    </row>
    <row r="5" spans="1:15" ht="17.25" customHeight="1" x14ac:dyDescent="0.2">
      <c r="A5" s="22" t="s">
        <v>11</v>
      </c>
      <c r="B5" s="14"/>
      <c r="C5" s="14"/>
      <c r="D5" s="14"/>
      <c r="E5" s="19">
        <v>5186.7</v>
      </c>
      <c r="F5" s="14"/>
      <c r="G5" s="20">
        <v>807825</v>
      </c>
      <c r="H5" s="20">
        <v>448415</v>
      </c>
      <c r="I5" s="27"/>
      <c r="J5" s="14"/>
      <c r="K5" s="14">
        <v>412.06</v>
      </c>
      <c r="L5" s="21">
        <f>G5/$K5</f>
        <v>1960.4547881376498</v>
      </c>
      <c r="M5" s="21">
        <f>H5/$K5</f>
        <v>1088.2274426054457</v>
      </c>
      <c r="N5" s="14"/>
      <c r="O5" s="14"/>
    </row>
    <row r="6" spans="1:15" ht="17.25" customHeight="1" x14ac:dyDescent="0.2">
      <c r="A6" s="22" t="s">
        <v>8</v>
      </c>
      <c r="B6" s="14">
        <v>690</v>
      </c>
      <c r="C6" s="14">
        <v>815</v>
      </c>
      <c r="D6" s="14"/>
      <c r="E6" s="19">
        <v>4008.7</v>
      </c>
      <c r="F6" s="14"/>
      <c r="G6" s="20">
        <v>177965</v>
      </c>
      <c r="H6" s="20">
        <v>1030000</v>
      </c>
      <c r="I6" s="27" t="s">
        <v>684</v>
      </c>
      <c r="J6" s="14"/>
      <c r="K6" s="14">
        <v>117.96</v>
      </c>
      <c r="L6" s="21">
        <f t="shared" ref="L6:L12" si="0">G6/$K6</f>
        <v>1508.6893862326212</v>
      </c>
      <c r="M6" s="21">
        <v>4163</v>
      </c>
      <c r="N6" s="14"/>
      <c r="O6" s="14"/>
    </row>
    <row r="7" spans="1:15" ht="17.25" customHeight="1" x14ac:dyDescent="0.2">
      <c r="A7" s="22" t="s">
        <v>21</v>
      </c>
      <c r="B7" s="14">
        <v>419</v>
      </c>
      <c r="C7" s="14">
        <v>361</v>
      </c>
      <c r="D7" s="14"/>
      <c r="E7" s="19">
        <v>2297.1999999999998</v>
      </c>
      <c r="F7" s="14"/>
      <c r="G7" s="20">
        <v>4913176</v>
      </c>
      <c r="H7" s="20">
        <v>33400000</v>
      </c>
      <c r="I7" s="27" t="s">
        <v>683</v>
      </c>
      <c r="J7" s="14"/>
      <c r="K7" s="14">
        <v>3541.89</v>
      </c>
      <c r="L7" s="21">
        <f t="shared" si="0"/>
        <v>1387.1622212999275</v>
      </c>
      <c r="M7" s="21">
        <f t="shared" ref="M7:M12" si="1">H7/$K7</f>
        <v>9429.9935909923806</v>
      </c>
      <c r="N7" s="14"/>
      <c r="O7" s="14"/>
    </row>
    <row r="8" spans="1:15" ht="17.25" customHeight="1" x14ac:dyDescent="0.2">
      <c r="A8" s="18" t="s">
        <v>5</v>
      </c>
      <c r="B8" s="14">
        <v>821</v>
      </c>
      <c r="C8" s="14">
        <v>622</v>
      </c>
      <c r="D8" s="14"/>
      <c r="E8" s="19">
        <v>4452.2</v>
      </c>
      <c r="F8" s="14"/>
      <c r="G8" s="20">
        <v>490707</v>
      </c>
      <c r="H8" s="20">
        <f>48000*12</f>
        <v>576000</v>
      </c>
      <c r="I8" s="27" t="s">
        <v>682</v>
      </c>
      <c r="J8" s="14"/>
      <c r="K8" s="14">
        <v>110.35</v>
      </c>
      <c r="L8" s="21">
        <f t="shared" si="0"/>
        <v>4446.8237426370642</v>
      </c>
      <c r="M8" s="21">
        <f t="shared" si="1"/>
        <v>5219.7553239691888</v>
      </c>
      <c r="N8" s="14"/>
      <c r="O8" s="14"/>
    </row>
    <row r="9" spans="1:15" ht="17.25" customHeight="1" x14ac:dyDescent="0.2">
      <c r="A9" s="22" t="s">
        <v>29</v>
      </c>
      <c r="B9" s="14">
        <v>1156</v>
      </c>
      <c r="C9" s="14">
        <v>984</v>
      </c>
      <c r="D9" s="14"/>
      <c r="E9" s="19">
        <v>2895.4</v>
      </c>
      <c r="F9" s="14"/>
      <c r="G9" s="20">
        <v>2510000</v>
      </c>
      <c r="H9" s="20">
        <v>2760000</v>
      </c>
      <c r="I9" s="27" t="s">
        <v>681</v>
      </c>
      <c r="J9" s="14"/>
      <c r="K9" s="14">
        <v>361.9</v>
      </c>
      <c r="L9" s="21">
        <f t="shared" si="0"/>
        <v>6935.6175739154469</v>
      </c>
      <c r="M9" s="21">
        <f t="shared" si="1"/>
        <v>7626.4161370544352</v>
      </c>
      <c r="N9" s="14"/>
      <c r="O9" s="14"/>
    </row>
    <row r="10" spans="1:15" ht="17.25" customHeight="1" x14ac:dyDescent="0.2">
      <c r="A10" s="22" t="s">
        <v>19</v>
      </c>
      <c r="B10" s="14">
        <v>1294</v>
      </c>
      <c r="C10" s="14">
        <v>822</v>
      </c>
      <c r="D10" s="14"/>
      <c r="E10" s="19">
        <v>2780.1</v>
      </c>
      <c r="F10" s="14"/>
      <c r="G10" s="20">
        <v>14600000</v>
      </c>
      <c r="H10" s="20">
        <v>11600000</v>
      </c>
      <c r="I10" s="27" t="s">
        <v>680</v>
      </c>
      <c r="J10" s="14"/>
      <c r="K10" s="14">
        <v>2319</v>
      </c>
      <c r="L10" s="21">
        <f t="shared" si="0"/>
        <v>6295.8171625700734</v>
      </c>
      <c r="M10" s="21">
        <f t="shared" si="1"/>
        <v>5002.1561017680033</v>
      </c>
      <c r="N10" s="14"/>
      <c r="O10" s="14"/>
    </row>
    <row r="11" spans="1:15" ht="17.25" customHeight="1" x14ac:dyDescent="0.2">
      <c r="A11" s="22" t="s">
        <v>15</v>
      </c>
      <c r="B11" s="14"/>
      <c r="C11" s="14"/>
      <c r="D11" s="14"/>
      <c r="E11" s="19">
        <v>3481.3</v>
      </c>
      <c r="F11" s="14"/>
      <c r="G11" s="20">
        <v>4060000</v>
      </c>
      <c r="H11" s="20">
        <v>4460000</v>
      </c>
      <c r="I11" s="27" t="s">
        <v>679</v>
      </c>
      <c r="J11" s="14"/>
      <c r="K11" s="14">
        <v>559.34199999999998</v>
      </c>
      <c r="L11" s="21">
        <f t="shared" si="0"/>
        <v>7258.5287713062853</v>
      </c>
      <c r="M11" s="21">
        <f t="shared" si="1"/>
        <v>7973.6547586271017</v>
      </c>
      <c r="N11" s="14"/>
      <c r="O11" s="14"/>
    </row>
    <row r="12" spans="1:15" ht="17.25" customHeight="1" x14ac:dyDescent="0.2">
      <c r="A12" s="22" t="s">
        <v>17</v>
      </c>
      <c r="B12" s="14"/>
      <c r="C12" s="14"/>
      <c r="D12" s="14"/>
      <c r="E12" s="19">
        <v>1738.6</v>
      </c>
      <c r="F12" s="14"/>
      <c r="G12" s="20">
        <v>51900000</v>
      </c>
      <c r="H12" s="20">
        <v>72600000</v>
      </c>
      <c r="I12" s="27" t="s">
        <v>678</v>
      </c>
      <c r="J12" s="14"/>
      <c r="K12" s="14">
        <v>10470</v>
      </c>
      <c r="L12" s="21">
        <f t="shared" si="0"/>
        <v>4957.0200573065904</v>
      </c>
      <c r="M12" s="21">
        <f t="shared" si="1"/>
        <v>6934.097421203438</v>
      </c>
      <c r="N12" s="14"/>
      <c r="O12" s="14"/>
    </row>
    <row r="13" spans="1:15" ht="17.25" customHeight="1" x14ac:dyDescent="0.2">
      <c r="A13" s="18" t="s">
        <v>4</v>
      </c>
      <c r="B13" s="14">
        <v>757</v>
      </c>
      <c r="C13" s="14">
        <v>851</v>
      </c>
      <c r="D13" s="14"/>
      <c r="E13" s="19">
        <v>5596.3</v>
      </c>
      <c r="F13" s="14"/>
      <c r="G13" s="20">
        <v>2674.96</v>
      </c>
      <c r="H13" s="20">
        <v>64500</v>
      </c>
      <c r="I13" s="27" t="s">
        <v>677</v>
      </c>
      <c r="J13" s="14"/>
      <c r="K13" s="14">
        <v>6.04</v>
      </c>
      <c r="L13" s="21">
        <f>(G13/$K13)*12</f>
        <v>5314.4900662251657</v>
      </c>
      <c r="M13" s="21">
        <f>L13*(H13/58800)</f>
        <v>5829.6702257061761</v>
      </c>
      <c r="N13" s="14"/>
      <c r="O13" s="14"/>
    </row>
    <row r="14" spans="1:15" ht="17.25" customHeight="1" x14ac:dyDescent="0.2">
      <c r="A14" s="18" t="s">
        <v>7</v>
      </c>
      <c r="B14" s="14">
        <v>416</v>
      </c>
      <c r="C14" s="14">
        <v>199</v>
      </c>
      <c r="D14" s="14"/>
      <c r="E14" s="19">
        <v>1568.4</v>
      </c>
      <c r="F14" s="14"/>
      <c r="G14" s="20">
        <v>1910000</v>
      </c>
      <c r="H14" s="20">
        <v>1550000</v>
      </c>
      <c r="I14" s="27" t="s">
        <v>676</v>
      </c>
      <c r="J14" s="14"/>
      <c r="K14" s="14">
        <v>816.61</v>
      </c>
      <c r="L14" s="21">
        <f t="shared" ref="L14:M17" si="2">G14/$K14</f>
        <v>2338.9378038476138</v>
      </c>
      <c r="M14" s="21">
        <f t="shared" si="2"/>
        <v>1898.0908879391632</v>
      </c>
      <c r="N14" s="14"/>
      <c r="O14" s="14"/>
    </row>
    <row r="15" spans="1:15" ht="17.25" customHeight="1" x14ac:dyDescent="0.2">
      <c r="A15" s="22" t="s">
        <v>28</v>
      </c>
      <c r="B15" s="14">
        <v>1304</v>
      </c>
      <c r="C15" s="14">
        <v>1908</v>
      </c>
      <c r="D15" s="14"/>
      <c r="E15" s="19">
        <v>3449.6</v>
      </c>
      <c r="F15" s="14"/>
      <c r="G15" s="20">
        <v>45000</v>
      </c>
      <c r="H15" s="20">
        <v>76400</v>
      </c>
      <c r="I15" s="27" t="s">
        <v>689</v>
      </c>
      <c r="J15" s="14"/>
      <c r="K15" s="14">
        <v>16.47</v>
      </c>
      <c r="L15" s="21">
        <f t="shared" si="2"/>
        <v>2732.2404371584703</v>
      </c>
      <c r="M15" s="21">
        <f t="shared" si="2"/>
        <v>4638.7370977534911</v>
      </c>
      <c r="N15" s="14"/>
      <c r="O15" s="14"/>
    </row>
    <row r="16" spans="1:15" ht="17.25" customHeight="1" x14ac:dyDescent="0.2">
      <c r="A16" s="18" t="s">
        <v>6</v>
      </c>
      <c r="B16" s="14">
        <v>514</v>
      </c>
      <c r="C16" s="14">
        <v>628</v>
      </c>
      <c r="D16" s="14"/>
      <c r="E16" s="19">
        <v>1428.2</v>
      </c>
      <c r="F16" s="14"/>
      <c r="G16" s="20">
        <v>689000</v>
      </c>
      <c r="H16" s="20">
        <v>914000</v>
      </c>
      <c r="I16" s="27" t="s">
        <v>675</v>
      </c>
      <c r="J16" s="14"/>
      <c r="K16" s="14">
        <v>171.35</v>
      </c>
      <c r="L16" s="21">
        <f t="shared" si="2"/>
        <v>4021.0096294134814</v>
      </c>
      <c r="M16" s="21">
        <f t="shared" si="2"/>
        <v>5334.1114677560554</v>
      </c>
      <c r="N16" s="14"/>
      <c r="O16" s="14"/>
    </row>
    <row r="17" spans="1:15" ht="17.25" customHeight="1" x14ac:dyDescent="0.2">
      <c r="A17" s="22" t="s">
        <v>24</v>
      </c>
      <c r="B17" s="14">
        <v>1161</v>
      </c>
      <c r="C17" s="14">
        <v>919</v>
      </c>
      <c r="D17" s="14"/>
      <c r="E17" s="19">
        <v>8650.7000000000007</v>
      </c>
      <c r="F17" s="14"/>
      <c r="G17" s="20">
        <v>200000000</v>
      </c>
      <c r="H17" s="20">
        <v>155000000</v>
      </c>
      <c r="I17" s="27" t="s">
        <v>673</v>
      </c>
      <c r="J17" s="14"/>
      <c r="K17" s="14">
        <v>22761</v>
      </c>
      <c r="L17" s="21">
        <f t="shared" si="2"/>
        <v>8786.9601511357141</v>
      </c>
      <c r="M17" s="21">
        <f t="shared" si="2"/>
        <v>6809.8941171301785</v>
      </c>
      <c r="N17" s="14"/>
      <c r="O17" s="14"/>
    </row>
    <row r="18" spans="1:15" s="26" customFormat="1" ht="29.25" customHeight="1" x14ac:dyDescent="0.2">
      <c r="A18" s="102" t="s">
        <v>3</v>
      </c>
      <c r="B18" s="24">
        <v>1807</v>
      </c>
      <c r="C18" s="24">
        <v>1159</v>
      </c>
      <c r="D18" s="24"/>
      <c r="E18" s="103">
        <v>14836.3</v>
      </c>
      <c r="F18" s="24"/>
      <c r="G18" s="104">
        <v>37714</v>
      </c>
      <c r="H18" s="104"/>
      <c r="I18" s="105" t="s">
        <v>674</v>
      </c>
      <c r="J18" s="24"/>
      <c r="K18" s="24">
        <v>5.27</v>
      </c>
      <c r="L18" s="106">
        <f>G18/$K18</f>
        <v>7156.3567362428848</v>
      </c>
      <c r="M18" s="106">
        <v>13631</v>
      </c>
      <c r="N18" s="24"/>
      <c r="O18" s="25" t="s">
        <v>708</v>
      </c>
    </row>
    <row r="19" spans="1:15" x14ac:dyDescent="0.2">
      <c r="A19" s="93"/>
      <c r="B19" s="93"/>
      <c r="C19" s="93"/>
      <c r="D19" s="93"/>
      <c r="E19" s="93"/>
      <c r="F19" s="93"/>
      <c r="G19" s="93"/>
      <c r="H19" s="93"/>
      <c r="I19" s="94"/>
      <c r="J19" s="93"/>
      <c r="K19" s="93"/>
      <c r="L19" s="93"/>
      <c r="M19" s="93"/>
      <c r="N19" s="93"/>
      <c r="O19" s="93"/>
    </row>
    <row r="20" spans="1:15" x14ac:dyDescent="0.2">
      <c r="A20" s="93"/>
      <c r="B20" s="93"/>
      <c r="C20" s="93"/>
      <c r="D20" s="93"/>
      <c r="E20" s="93"/>
      <c r="F20" s="93"/>
      <c r="G20" s="93"/>
      <c r="H20" s="93"/>
      <c r="I20" s="94"/>
      <c r="J20" s="93"/>
      <c r="K20" s="93"/>
      <c r="L20" s="93"/>
      <c r="M20" s="93"/>
      <c r="N20" s="93"/>
      <c r="O20" s="93"/>
    </row>
    <row r="21" spans="1:15" x14ac:dyDescent="0.2">
      <c r="A21" s="93" t="s">
        <v>721</v>
      </c>
      <c r="B21" s="93" t="s">
        <v>690</v>
      </c>
      <c r="C21" s="93"/>
      <c r="D21" s="93"/>
      <c r="E21" s="93"/>
      <c r="F21" s="93"/>
      <c r="G21" s="93"/>
      <c r="H21" s="93"/>
      <c r="I21" s="94"/>
      <c r="J21" s="93"/>
      <c r="K21" s="93"/>
      <c r="L21" s="93"/>
      <c r="M21" s="93"/>
      <c r="N21" s="93"/>
      <c r="O21" s="93"/>
    </row>
    <row r="22" spans="1:15" x14ac:dyDescent="0.2">
      <c r="A22" s="93"/>
      <c r="B22" s="93"/>
      <c r="C22" s="93"/>
      <c r="D22" s="93"/>
      <c r="E22" s="95"/>
      <c r="F22" s="93"/>
      <c r="G22" s="93"/>
      <c r="H22" s="93"/>
      <c r="I22" s="94"/>
      <c r="J22" s="93"/>
      <c r="K22" s="93"/>
      <c r="L22" s="93"/>
      <c r="M22" s="93"/>
      <c r="N22" s="93"/>
      <c r="O22" s="93"/>
    </row>
    <row r="23" spans="1:15" x14ac:dyDescent="0.2">
      <c r="A23" s="93"/>
      <c r="B23" s="93"/>
      <c r="C23" s="93"/>
      <c r="D23" s="93"/>
      <c r="E23" s="93"/>
      <c r="F23" s="93"/>
      <c r="G23" s="93"/>
      <c r="H23" s="93"/>
      <c r="I23" s="94"/>
      <c r="J23" s="93"/>
      <c r="K23" s="93"/>
      <c r="L23" s="93"/>
      <c r="M23" s="93"/>
      <c r="N23" s="93"/>
      <c r="O23" s="93"/>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22D-9384-4F90-B1E5-04A616991AA5}">
  <dimension ref="A1:BM271"/>
  <sheetViews>
    <sheetView workbookViewId="0">
      <pane xSplit="4" ySplit="5" topLeftCell="E6" activePane="bottomRight" state="frozen"/>
      <selection pane="topRight" activeCell="E1" sqref="E1"/>
      <selection pane="bottomLeft" activeCell="A5" sqref="A5"/>
      <selection pane="bottomRight"/>
    </sheetView>
  </sheetViews>
  <sheetFormatPr defaultRowHeight="12.75" x14ac:dyDescent="0.2"/>
  <cols>
    <col min="1" max="1" width="47.140625" style="96" bestFit="1" customWidth="1"/>
    <col min="2" max="2" width="26.140625" style="96" bestFit="1" customWidth="1"/>
    <col min="3" max="3" width="16.7109375" style="96" bestFit="1" customWidth="1"/>
    <col min="4" max="4" width="17.28515625" style="96" bestFit="1" customWidth="1"/>
    <col min="5" max="49" width="12.42578125" style="96" bestFit="1" customWidth="1"/>
    <col min="50" max="50" width="12.42578125" style="96" customWidth="1"/>
    <col min="51" max="65" width="12.42578125" style="96" bestFit="1" customWidth="1"/>
    <col min="66" max="256" width="9.140625" style="96"/>
    <col min="257" max="257" width="44" style="96" bestFit="1" customWidth="1"/>
    <col min="258" max="258" width="25.7109375" style="96" bestFit="1" customWidth="1"/>
    <col min="259" max="259" width="15.7109375" style="96" bestFit="1" customWidth="1"/>
    <col min="260" max="260" width="15.140625" style="96" bestFit="1" customWidth="1"/>
    <col min="261" max="321" width="12" style="96" bestFit="1" customWidth="1"/>
    <col min="322" max="512" width="9.140625" style="96"/>
    <col min="513" max="513" width="44" style="96" bestFit="1" customWidth="1"/>
    <col min="514" max="514" width="25.7109375" style="96" bestFit="1" customWidth="1"/>
    <col min="515" max="515" width="15.7109375" style="96" bestFit="1" customWidth="1"/>
    <col min="516" max="516" width="15.140625" style="96" bestFit="1" customWidth="1"/>
    <col min="517" max="577" width="12" style="96" bestFit="1" customWidth="1"/>
    <col min="578" max="768" width="9.140625" style="96"/>
    <col min="769" max="769" width="44" style="96" bestFit="1" customWidth="1"/>
    <col min="770" max="770" width="25.7109375" style="96" bestFit="1" customWidth="1"/>
    <col min="771" max="771" width="15.7109375" style="96" bestFit="1" customWidth="1"/>
    <col min="772" max="772" width="15.140625" style="96" bestFit="1" customWidth="1"/>
    <col min="773" max="833" width="12" style="96" bestFit="1" customWidth="1"/>
    <col min="834" max="1024" width="9.140625" style="96"/>
    <col min="1025" max="1025" width="44" style="96" bestFit="1" customWidth="1"/>
    <col min="1026" max="1026" width="25.7109375" style="96" bestFit="1" customWidth="1"/>
    <col min="1027" max="1027" width="15.7109375" style="96" bestFit="1" customWidth="1"/>
    <col min="1028" max="1028" width="15.140625" style="96" bestFit="1" customWidth="1"/>
    <col min="1029" max="1089" width="12" style="96" bestFit="1" customWidth="1"/>
    <col min="1090" max="1280" width="9.140625" style="96"/>
    <col min="1281" max="1281" width="44" style="96" bestFit="1" customWidth="1"/>
    <col min="1282" max="1282" width="25.7109375" style="96" bestFit="1" customWidth="1"/>
    <col min="1283" max="1283" width="15.7109375" style="96" bestFit="1" customWidth="1"/>
    <col min="1284" max="1284" width="15.140625" style="96" bestFit="1" customWidth="1"/>
    <col min="1285" max="1345" width="12" style="96" bestFit="1" customWidth="1"/>
    <col min="1346" max="1536" width="9.140625" style="96"/>
    <col min="1537" max="1537" width="44" style="96" bestFit="1" customWidth="1"/>
    <col min="1538" max="1538" width="25.7109375" style="96" bestFit="1" customWidth="1"/>
    <col min="1539" max="1539" width="15.7109375" style="96" bestFit="1" customWidth="1"/>
    <col min="1540" max="1540" width="15.140625" style="96" bestFit="1" customWidth="1"/>
    <col min="1541" max="1601" width="12" style="96" bestFit="1" customWidth="1"/>
    <col min="1602" max="1792" width="9.140625" style="96"/>
    <col min="1793" max="1793" width="44" style="96" bestFit="1" customWidth="1"/>
    <col min="1794" max="1794" width="25.7109375" style="96" bestFit="1" customWidth="1"/>
    <col min="1795" max="1795" width="15.7109375" style="96" bestFit="1" customWidth="1"/>
    <col min="1796" max="1796" width="15.140625" style="96" bestFit="1" customWidth="1"/>
    <col min="1797" max="1857" width="12" style="96" bestFit="1" customWidth="1"/>
    <col min="1858" max="2048" width="9.140625" style="96"/>
    <col min="2049" max="2049" width="44" style="96" bestFit="1" customWidth="1"/>
    <col min="2050" max="2050" width="25.7109375" style="96" bestFit="1" customWidth="1"/>
    <col min="2051" max="2051" width="15.7109375" style="96" bestFit="1" customWidth="1"/>
    <col min="2052" max="2052" width="15.140625" style="96" bestFit="1" customWidth="1"/>
    <col min="2053" max="2113" width="12" style="96" bestFit="1" customWidth="1"/>
    <col min="2114" max="2304" width="9.140625" style="96"/>
    <col min="2305" max="2305" width="44" style="96" bestFit="1" customWidth="1"/>
    <col min="2306" max="2306" width="25.7109375" style="96" bestFit="1" customWidth="1"/>
    <col min="2307" max="2307" width="15.7109375" style="96" bestFit="1" customWidth="1"/>
    <col min="2308" max="2308" width="15.140625" style="96" bestFit="1" customWidth="1"/>
    <col min="2309" max="2369" width="12" style="96" bestFit="1" customWidth="1"/>
    <col min="2370" max="2560" width="9.140625" style="96"/>
    <col min="2561" max="2561" width="44" style="96" bestFit="1" customWidth="1"/>
    <col min="2562" max="2562" width="25.7109375" style="96" bestFit="1" customWidth="1"/>
    <col min="2563" max="2563" width="15.7109375" style="96" bestFit="1" customWidth="1"/>
    <col min="2564" max="2564" width="15.140625" style="96" bestFit="1" customWidth="1"/>
    <col min="2565" max="2625" width="12" style="96" bestFit="1" customWidth="1"/>
    <col min="2626" max="2816" width="9.140625" style="96"/>
    <col min="2817" max="2817" width="44" style="96" bestFit="1" customWidth="1"/>
    <col min="2818" max="2818" width="25.7109375" style="96" bestFit="1" customWidth="1"/>
    <col min="2819" max="2819" width="15.7109375" style="96" bestFit="1" customWidth="1"/>
    <col min="2820" max="2820" width="15.140625" style="96" bestFit="1" customWidth="1"/>
    <col min="2821" max="2881" width="12" style="96" bestFit="1" customWidth="1"/>
    <col min="2882" max="3072" width="9.140625" style="96"/>
    <col min="3073" max="3073" width="44" style="96" bestFit="1" customWidth="1"/>
    <col min="3074" max="3074" width="25.7109375" style="96" bestFit="1" customWidth="1"/>
    <col min="3075" max="3075" width="15.7109375" style="96" bestFit="1" customWidth="1"/>
    <col min="3076" max="3076" width="15.140625" style="96" bestFit="1" customWidth="1"/>
    <col min="3077" max="3137" width="12" style="96" bestFit="1" customWidth="1"/>
    <col min="3138" max="3328" width="9.140625" style="96"/>
    <col min="3329" max="3329" width="44" style="96" bestFit="1" customWidth="1"/>
    <col min="3330" max="3330" width="25.7109375" style="96" bestFit="1" customWidth="1"/>
    <col min="3331" max="3331" width="15.7109375" style="96" bestFit="1" customWidth="1"/>
    <col min="3332" max="3332" width="15.140625" style="96" bestFit="1" customWidth="1"/>
    <col min="3333" max="3393" width="12" style="96" bestFit="1" customWidth="1"/>
    <col min="3394" max="3584" width="9.140625" style="96"/>
    <col min="3585" max="3585" width="44" style="96" bestFit="1" customWidth="1"/>
    <col min="3586" max="3586" width="25.7109375" style="96" bestFit="1" customWidth="1"/>
    <col min="3587" max="3587" width="15.7109375" style="96" bestFit="1" customWidth="1"/>
    <col min="3588" max="3588" width="15.140625" style="96" bestFit="1" customWidth="1"/>
    <col min="3589" max="3649" width="12" style="96" bestFit="1" customWidth="1"/>
    <col min="3650" max="3840" width="9.140625" style="96"/>
    <col min="3841" max="3841" width="44" style="96" bestFit="1" customWidth="1"/>
    <col min="3842" max="3842" width="25.7109375" style="96" bestFit="1" customWidth="1"/>
    <col min="3843" max="3843" width="15.7109375" style="96" bestFit="1" customWidth="1"/>
    <col min="3844" max="3844" width="15.140625" style="96" bestFit="1" customWidth="1"/>
    <col min="3845" max="3905" width="12" style="96" bestFit="1" customWidth="1"/>
    <col min="3906" max="4096" width="9.140625" style="96"/>
    <col min="4097" max="4097" width="44" style="96" bestFit="1" customWidth="1"/>
    <col min="4098" max="4098" width="25.7109375" style="96" bestFit="1" customWidth="1"/>
    <col min="4099" max="4099" width="15.7109375" style="96" bestFit="1" customWidth="1"/>
    <col min="4100" max="4100" width="15.140625" style="96" bestFit="1" customWidth="1"/>
    <col min="4101" max="4161" width="12" style="96" bestFit="1" customWidth="1"/>
    <col min="4162" max="4352" width="9.140625" style="96"/>
    <col min="4353" max="4353" width="44" style="96" bestFit="1" customWidth="1"/>
    <col min="4354" max="4354" width="25.7109375" style="96" bestFit="1" customWidth="1"/>
    <col min="4355" max="4355" width="15.7109375" style="96" bestFit="1" customWidth="1"/>
    <col min="4356" max="4356" width="15.140625" style="96" bestFit="1" customWidth="1"/>
    <col min="4357" max="4417" width="12" style="96" bestFit="1" customWidth="1"/>
    <col min="4418" max="4608" width="9.140625" style="96"/>
    <col min="4609" max="4609" width="44" style="96" bestFit="1" customWidth="1"/>
    <col min="4610" max="4610" width="25.7109375" style="96" bestFit="1" customWidth="1"/>
    <col min="4611" max="4611" width="15.7109375" style="96" bestFit="1" customWidth="1"/>
    <col min="4612" max="4612" width="15.140625" style="96" bestFit="1" customWidth="1"/>
    <col min="4613" max="4673" width="12" style="96" bestFit="1" customWidth="1"/>
    <col min="4674" max="4864" width="9.140625" style="96"/>
    <col min="4865" max="4865" width="44" style="96" bestFit="1" customWidth="1"/>
    <col min="4866" max="4866" width="25.7109375" style="96" bestFit="1" customWidth="1"/>
    <col min="4867" max="4867" width="15.7109375" style="96" bestFit="1" customWidth="1"/>
    <col min="4868" max="4868" width="15.140625" style="96" bestFit="1" customWidth="1"/>
    <col min="4869" max="4929" width="12" style="96" bestFit="1" customWidth="1"/>
    <col min="4930" max="5120" width="9.140625" style="96"/>
    <col min="5121" max="5121" width="44" style="96" bestFit="1" customWidth="1"/>
    <col min="5122" max="5122" width="25.7109375" style="96" bestFit="1" customWidth="1"/>
    <col min="5123" max="5123" width="15.7109375" style="96" bestFit="1" customWidth="1"/>
    <col min="5124" max="5124" width="15.140625" style="96" bestFit="1" customWidth="1"/>
    <col min="5125" max="5185" width="12" style="96" bestFit="1" customWidth="1"/>
    <col min="5186" max="5376" width="9.140625" style="96"/>
    <col min="5377" max="5377" width="44" style="96" bestFit="1" customWidth="1"/>
    <col min="5378" max="5378" width="25.7109375" style="96" bestFit="1" customWidth="1"/>
    <col min="5379" max="5379" width="15.7109375" style="96" bestFit="1" customWidth="1"/>
    <col min="5380" max="5380" width="15.140625" style="96" bestFit="1" customWidth="1"/>
    <col min="5381" max="5441" width="12" style="96" bestFit="1" customWidth="1"/>
    <col min="5442" max="5632" width="9.140625" style="96"/>
    <col min="5633" max="5633" width="44" style="96" bestFit="1" customWidth="1"/>
    <col min="5634" max="5634" width="25.7109375" style="96" bestFit="1" customWidth="1"/>
    <col min="5635" max="5635" width="15.7109375" style="96" bestFit="1" customWidth="1"/>
    <col min="5636" max="5636" width="15.140625" style="96" bestFit="1" customWidth="1"/>
    <col min="5637" max="5697" width="12" style="96" bestFit="1" customWidth="1"/>
    <col min="5698" max="5888" width="9.140625" style="96"/>
    <col min="5889" max="5889" width="44" style="96" bestFit="1" customWidth="1"/>
    <col min="5890" max="5890" width="25.7109375" style="96" bestFit="1" customWidth="1"/>
    <col min="5891" max="5891" width="15.7109375" style="96" bestFit="1" customWidth="1"/>
    <col min="5892" max="5892" width="15.140625" style="96" bestFit="1" customWidth="1"/>
    <col min="5893" max="5953" width="12" style="96" bestFit="1" customWidth="1"/>
    <col min="5954" max="6144" width="9.140625" style="96"/>
    <col min="6145" max="6145" width="44" style="96" bestFit="1" customWidth="1"/>
    <col min="6146" max="6146" width="25.7109375" style="96" bestFit="1" customWidth="1"/>
    <col min="6147" max="6147" width="15.7109375" style="96" bestFit="1" customWidth="1"/>
    <col min="6148" max="6148" width="15.140625" style="96" bestFit="1" customWidth="1"/>
    <col min="6149" max="6209" width="12" style="96" bestFit="1" customWidth="1"/>
    <col min="6210" max="6400" width="9.140625" style="96"/>
    <col min="6401" max="6401" width="44" style="96" bestFit="1" customWidth="1"/>
    <col min="6402" max="6402" width="25.7109375" style="96" bestFit="1" customWidth="1"/>
    <col min="6403" max="6403" width="15.7109375" style="96" bestFit="1" customWidth="1"/>
    <col min="6404" max="6404" width="15.140625" style="96" bestFit="1" customWidth="1"/>
    <col min="6405" max="6465" width="12" style="96" bestFit="1" customWidth="1"/>
    <col min="6466" max="6656" width="9.140625" style="96"/>
    <col min="6657" max="6657" width="44" style="96" bestFit="1" customWidth="1"/>
    <col min="6658" max="6658" width="25.7109375" style="96" bestFit="1" customWidth="1"/>
    <col min="6659" max="6659" width="15.7109375" style="96" bestFit="1" customWidth="1"/>
    <col min="6660" max="6660" width="15.140625" style="96" bestFit="1" customWidth="1"/>
    <col min="6661" max="6721" width="12" style="96" bestFit="1" customWidth="1"/>
    <col min="6722" max="6912" width="9.140625" style="96"/>
    <col min="6913" max="6913" width="44" style="96" bestFit="1" customWidth="1"/>
    <col min="6914" max="6914" width="25.7109375" style="96" bestFit="1" customWidth="1"/>
    <col min="6915" max="6915" width="15.7109375" style="96" bestFit="1" customWidth="1"/>
    <col min="6916" max="6916" width="15.140625" style="96" bestFit="1" customWidth="1"/>
    <col min="6917" max="6977" width="12" style="96" bestFit="1" customWidth="1"/>
    <col min="6978" max="7168" width="9.140625" style="96"/>
    <col min="7169" max="7169" width="44" style="96" bestFit="1" customWidth="1"/>
    <col min="7170" max="7170" width="25.7109375" style="96" bestFit="1" customWidth="1"/>
    <col min="7171" max="7171" width="15.7109375" style="96" bestFit="1" customWidth="1"/>
    <col min="7172" max="7172" width="15.140625" style="96" bestFit="1" customWidth="1"/>
    <col min="7173" max="7233" width="12" style="96" bestFit="1" customWidth="1"/>
    <col min="7234" max="7424" width="9.140625" style="96"/>
    <col min="7425" max="7425" width="44" style="96" bestFit="1" customWidth="1"/>
    <col min="7426" max="7426" width="25.7109375" style="96" bestFit="1" customWidth="1"/>
    <col min="7427" max="7427" width="15.7109375" style="96" bestFit="1" customWidth="1"/>
    <col min="7428" max="7428" width="15.140625" style="96" bestFit="1" customWidth="1"/>
    <col min="7429" max="7489" width="12" style="96" bestFit="1" customWidth="1"/>
    <col min="7490" max="7680" width="9.140625" style="96"/>
    <col min="7681" max="7681" width="44" style="96" bestFit="1" customWidth="1"/>
    <col min="7682" max="7682" width="25.7109375" style="96" bestFit="1" customWidth="1"/>
    <col min="7683" max="7683" width="15.7109375" style="96" bestFit="1" customWidth="1"/>
    <col min="7684" max="7684" width="15.140625" style="96" bestFit="1" customWidth="1"/>
    <col min="7685" max="7745" width="12" style="96" bestFit="1" customWidth="1"/>
    <col min="7746" max="7936" width="9.140625" style="96"/>
    <col min="7937" max="7937" width="44" style="96" bestFit="1" customWidth="1"/>
    <col min="7938" max="7938" width="25.7109375" style="96" bestFit="1" customWidth="1"/>
    <col min="7939" max="7939" width="15.7109375" style="96" bestFit="1" customWidth="1"/>
    <col min="7940" max="7940" width="15.140625" style="96" bestFit="1" customWidth="1"/>
    <col min="7941" max="8001" width="12" style="96" bestFit="1" customWidth="1"/>
    <col min="8002" max="8192" width="9.140625" style="96"/>
    <col min="8193" max="8193" width="44" style="96" bestFit="1" customWidth="1"/>
    <col min="8194" max="8194" width="25.7109375" style="96" bestFit="1" customWidth="1"/>
    <col min="8195" max="8195" width="15.7109375" style="96" bestFit="1" customWidth="1"/>
    <col min="8196" max="8196" width="15.140625" style="96" bestFit="1" customWidth="1"/>
    <col min="8197" max="8257" width="12" style="96" bestFit="1" customWidth="1"/>
    <col min="8258" max="8448" width="9.140625" style="96"/>
    <col min="8449" max="8449" width="44" style="96" bestFit="1" customWidth="1"/>
    <col min="8450" max="8450" width="25.7109375" style="96" bestFit="1" customWidth="1"/>
    <col min="8451" max="8451" width="15.7109375" style="96" bestFit="1" customWidth="1"/>
    <col min="8452" max="8452" width="15.140625" style="96" bestFit="1" customWidth="1"/>
    <col min="8453" max="8513" width="12" style="96" bestFit="1" customWidth="1"/>
    <col min="8514" max="8704" width="9.140625" style="96"/>
    <col min="8705" max="8705" width="44" style="96" bestFit="1" customWidth="1"/>
    <col min="8706" max="8706" width="25.7109375" style="96" bestFit="1" customWidth="1"/>
    <col min="8707" max="8707" width="15.7109375" style="96" bestFit="1" customWidth="1"/>
    <col min="8708" max="8708" width="15.140625" style="96" bestFit="1" customWidth="1"/>
    <col min="8709" max="8769" width="12" style="96" bestFit="1" customWidth="1"/>
    <col min="8770" max="8960" width="9.140625" style="96"/>
    <col min="8961" max="8961" width="44" style="96" bestFit="1" customWidth="1"/>
    <col min="8962" max="8962" width="25.7109375" style="96" bestFit="1" customWidth="1"/>
    <col min="8963" max="8963" width="15.7109375" style="96" bestFit="1" customWidth="1"/>
    <col min="8964" max="8964" width="15.140625" style="96" bestFit="1" customWidth="1"/>
    <col min="8965" max="9025" width="12" style="96" bestFit="1" customWidth="1"/>
    <col min="9026" max="9216" width="9.140625" style="96"/>
    <col min="9217" max="9217" width="44" style="96" bestFit="1" customWidth="1"/>
    <col min="9218" max="9218" width="25.7109375" style="96" bestFit="1" customWidth="1"/>
    <col min="9219" max="9219" width="15.7109375" style="96" bestFit="1" customWidth="1"/>
    <col min="9220" max="9220" width="15.140625" style="96" bestFit="1" customWidth="1"/>
    <col min="9221" max="9281" width="12" style="96" bestFit="1" customWidth="1"/>
    <col min="9282" max="9472" width="9.140625" style="96"/>
    <col min="9473" max="9473" width="44" style="96" bestFit="1" customWidth="1"/>
    <col min="9474" max="9474" width="25.7109375" style="96" bestFit="1" customWidth="1"/>
    <col min="9475" max="9475" width="15.7109375" style="96" bestFit="1" customWidth="1"/>
    <col min="9476" max="9476" width="15.140625" style="96" bestFit="1" customWidth="1"/>
    <col min="9477" max="9537" width="12" style="96" bestFit="1" customWidth="1"/>
    <col min="9538" max="9728" width="9.140625" style="96"/>
    <col min="9729" max="9729" width="44" style="96" bestFit="1" customWidth="1"/>
    <col min="9730" max="9730" width="25.7109375" style="96" bestFit="1" customWidth="1"/>
    <col min="9731" max="9731" width="15.7109375" style="96" bestFit="1" customWidth="1"/>
    <col min="9732" max="9732" width="15.140625" style="96" bestFit="1" customWidth="1"/>
    <col min="9733" max="9793" width="12" style="96" bestFit="1" customWidth="1"/>
    <col min="9794" max="9984" width="9.140625" style="96"/>
    <col min="9985" max="9985" width="44" style="96" bestFit="1" customWidth="1"/>
    <col min="9986" max="9986" width="25.7109375" style="96" bestFit="1" customWidth="1"/>
    <col min="9987" max="9987" width="15.7109375" style="96" bestFit="1" customWidth="1"/>
    <col min="9988" max="9988" width="15.140625" style="96" bestFit="1" customWidth="1"/>
    <col min="9989" max="10049" width="12" style="96" bestFit="1" customWidth="1"/>
    <col min="10050" max="10240" width="9.140625" style="96"/>
    <col min="10241" max="10241" width="44" style="96" bestFit="1" customWidth="1"/>
    <col min="10242" max="10242" width="25.7109375" style="96" bestFit="1" customWidth="1"/>
    <col min="10243" max="10243" width="15.7109375" style="96" bestFit="1" customWidth="1"/>
    <col min="10244" max="10244" width="15.140625" style="96" bestFit="1" customWidth="1"/>
    <col min="10245" max="10305" width="12" style="96" bestFit="1" customWidth="1"/>
    <col min="10306" max="10496" width="9.140625" style="96"/>
    <col min="10497" max="10497" width="44" style="96" bestFit="1" customWidth="1"/>
    <col min="10498" max="10498" width="25.7109375" style="96" bestFit="1" customWidth="1"/>
    <col min="10499" max="10499" width="15.7109375" style="96" bestFit="1" customWidth="1"/>
    <col min="10500" max="10500" width="15.140625" style="96" bestFit="1" customWidth="1"/>
    <col min="10501" max="10561" width="12" style="96" bestFit="1" customWidth="1"/>
    <col min="10562" max="10752" width="9.140625" style="96"/>
    <col min="10753" max="10753" width="44" style="96" bestFit="1" customWidth="1"/>
    <col min="10754" max="10754" width="25.7109375" style="96" bestFit="1" customWidth="1"/>
    <col min="10755" max="10755" width="15.7109375" style="96" bestFit="1" customWidth="1"/>
    <col min="10756" max="10756" width="15.140625" style="96" bestFit="1" customWidth="1"/>
    <col min="10757" max="10817" width="12" style="96" bestFit="1" customWidth="1"/>
    <col min="10818" max="11008" width="9.140625" style="96"/>
    <col min="11009" max="11009" width="44" style="96" bestFit="1" customWidth="1"/>
    <col min="11010" max="11010" width="25.7109375" style="96" bestFit="1" customWidth="1"/>
    <col min="11011" max="11011" width="15.7109375" style="96" bestFit="1" customWidth="1"/>
    <col min="11012" max="11012" width="15.140625" style="96" bestFit="1" customWidth="1"/>
    <col min="11013" max="11073" width="12" style="96" bestFit="1" customWidth="1"/>
    <col min="11074" max="11264" width="9.140625" style="96"/>
    <col min="11265" max="11265" width="44" style="96" bestFit="1" customWidth="1"/>
    <col min="11266" max="11266" width="25.7109375" style="96" bestFit="1" customWidth="1"/>
    <col min="11267" max="11267" width="15.7109375" style="96" bestFit="1" customWidth="1"/>
    <col min="11268" max="11268" width="15.140625" style="96" bestFit="1" customWidth="1"/>
    <col min="11269" max="11329" width="12" style="96" bestFit="1" customWidth="1"/>
    <col min="11330" max="11520" width="9.140625" style="96"/>
    <col min="11521" max="11521" width="44" style="96" bestFit="1" customWidth="1"/>
    <col min="11522" max="11522" width="25.7109375" style="96" bestFit="1" customWidth="1"/>
    <col min="11523" max="11523" width="15.7109375" style="96" bestFit="1" customWidth="1"/>
    <col min="11524" max="11524" width="15.140625" style="96" bestFit="1" customWidth="1"/>
    <col min="11525" max="11585" width="12" style="96" bestFit="1" customWidth="1"/>
    <col min="11586" max="11776" width="9.140625" style="96"/>
    <col min="11777" max="11777" width="44" style="96" bestFit="1" customWidth="1"/>
    <col min="11778" max="11778" width="25.7109375" style="96" bestFit="1" customWidth="1"/>
    <col min="11779" max="11779" width="15.7109375" style="96" bestFit="1" customWidth="1"/>
    <col min="11780" max="11780" width="15.140625" style="96" bestFit="1" customWidth="1"/>
    <col min="11781" max="11841" width="12" style="96" bestFit="1" customWidth="1"/>
    <col min="11842" max="12032" width="9.140625" style="96"/>
    <col min="12033" max="12033" width="44" style="96" bestFit="1" customWidth="1"/>
    <col min="12034" max="12034" width="25.7109375" style="96" bestFit="1" customWidth="1"/>
    <col min="12035" max="12035" width="15.7109375" style="96" bestFit="1" customWidth="1"/>
    <col min="12036" max="12036" width="15.140625" style="96" bestFit="1" customWidth="1"/>
    <col min="12037" max="12097" width="12" style="96" bestFit="1" customWidth="1"/>
    <col min="12098" max="12288" width="9.140625" style="96"/>
    <col min="12289" max="12289" width="44" style="96" bestFit="1" customWidth="1"/>
    <col min="12290" max="12290" width="25.7109375" style="96" bestFit="1" customWidth="1"/>
    <col min="12291" max="12291" width="15.7109375" style="96" bestFit="1" customWidth="1"/>
    <col min="12292" max="12292" width="15.140625" style="96" bestFit="1" customWidth="1"/>
    <col min="12293" max="12353" width="12" style="96" bestFit="1" customWidth="1"/>
    <col min="12354" max="12544" width="9.140625" style="96"/>
    <col min="12545" max="12545" width="44" style="96" bestFit="1" customWidth="1"/>
    <col min="12546" max="12546" width="25.7109375" style="96" bestFit="1" customWidth="1"/>
    <col min="12547" max="12547" width="15.7109375" style="96" bestFit="1" customWidth="1"/>
    <col min="12548" max="12548" width="15.140625" style="96" bestFit="1" customWidth="1"/>
    <col min="12549" max="12609" width="12" style="96" bestFit="1" customWidth="1"/>
    <col min="12610" max="12800" width="9.140625" style="96"/>
    <col min="12801" max="12801" width="44" style="96" bestFit="1" customWidth="1"/>
    <col min="12802" max="12802" width="25.7109375" style="96" bestFit="1" customWidth="1"/>
    <col min="12803" max="12803" width="15.7109375" style="96" bestFit="1" customWidth="1"/>
    <col min="12804" max="12804" width="15.140625" style="96" bestFit="1" customWidth="1"/>
    <col min="12805" max="12865" width="12" style="96" bestFit="1" customWidth="1"/>
    <col min="12866" max="13056" width="9.140625" style="96"/>
    <col min="13057" max="13057" width="44" style="96" bestFit="1" customWidth="1"/>
    <col min="13058" max="13058" width="25.7109375" style="96" bestFit="1" customWidth="1"/>
    <col min="13059" max="13059" width="15.7109375" style="96" bestFit="1" customWidth="1"/>
    <col min="13060" max="13060" width="15.140625" style="96" bestFit="1" customWidth="1"/>
    <col min="13061" max="13121" width="12" style="96" bestFit="1" customWidth="1"/>
    <col min="13122" max="13312" width="9.140625" style="96"/>
    <col min="13313" max="13313" width="44" style="96" bestFit="1" customWidth="1"/>
    <col min="13314" max="13314" width="25.7109375" style="96" bestFit="1" customWidth="1"/>
    <col min="13315" max="13315" width="15.7109375" style="96" bestFit="1" customWidth="1"/>
    <col min="13316" max="13316" width="15.140625" style="96" bestFit="1" customWidth="1"/>
    <col min="13317" max="13377" width="12" style="96" bestFit="1" customWidth="1"/>
    <col min="13378" max="13568" width="9.140625" style="96"/>
    <col min="13569" max="13569" width="44" style="96" bestFit="1" customWidth="1"/>
    <col min="13570" max="13570" width="25.7109375" style="96" bestFit="1" customWidth="1"/>
    <col min="13571" max="13571" width="15.7109375" style="96" bestFit="1" customWidth="1"/>
    <col min="13572" max="13572" width="15.140625" style="96" bestFit="1" customWidth="1"/>
    <col min="13573" max="13633" width="12" style="96" bestFit="1" customWidth="1"/>
    <col min="13634" max="13824" width="9.140625" style="96"/>
    <col min="13825" max="13825" width="44" style="96" bestFit="1" customWidth="1"/>
    <col min="13826" max="13826" width="25.7109375" style="96" bestFit="1" customWidth="1"/>
    <col min="13827" max="13827" width="15.7109375" style="96" bestFit="1" customWidth="1"/>
    <col min="13828" max="13828" width="15.140625" style="96" bestFit="1" customWidth="1"/>
    <col min="13829" max="13889" width="12" style="96" bestFit="1" customWidth="1"/>
    <col min="13890" max="14080" width="9.140625" style="96"/>
    <col min="14081" max="14081" width="44" style="96" bestFit="1" customWidth="1"/>
    <col min="14082" max="14082" width="25.7109375" style="96" bestFit="1" customWidth="1"/>
    <col min="14083" max="14083" width="15.7109375" style="96" bestFit="1" customWidth="1"/>
    <col min="14084" max="14084" width="15.140625" style="96" bestFit="1" customWidth="1"/>
    <col min="14085" max="14145" width="12" style="96" bestFit="1" customWidth="1"/>
    <col min="14146" max="14336" width="9.140625" style="96"/>
    <col min="14337" max="14337" width="44" style="96" bestFit="1" customWidth="1"/>
    <col min="14338" max="14338" width="25.7109375" style="96" bestFit="1" customWidth="1"/>
    <col min="14339" max="14339" width="15.7109375" style="96" bestFit="1" customWidth="1"/>
    <col min="14340" max="14340" width="15.140625" style="96" bestFit="1" customWidth="1"/>
    <col min="14341" max="14401" width="12" style="96" bestFit="1" customWidth="1"/>
    <col min="14402" max="14592" width="9.140625" style="96"/>
    <col min="14593" max="14593" width="44" style="96" bestFit="1" customWidth="1"/>
    <col min="14594" max="14594" width="25.7109375" style="96" bestFit="1" customWidth="1"/>
    <col min="14595" max="14595" width="15.7109375" style="96" bestFit="1" customWidth="1"/>
    <col min="14596" max="14596" width="15.140625" style="96" bestFit="1" customWidth="1"/>
    <col min="14597" max="14657" width="12" style="96" bestFit="1" customWidth="1"/>
    <col min="14658" max="14848" width="9.140625" style="96"/>
    <col min="14849" max="14849" width="44" style="96" bestFit="1" customWidth="1"/>
    <col min="14850" max="14850" width="25.7109375" style="96" bestFit="1" customWidth="1"/>
    <col min="14851" max="14851" width="15.7109375" style="96" bestFit="1" customWidth="1"/>
    <col min="14852" max="14852" width="15.140625" style="96" bestFit="1" customWidth="1"/>
    <col min="14853" max="14913" width="12" style="96" bestFit="1" customWidth="1"/>
    <col min="14914" max="15104" width="9.140625" style="96"/>
    <col min="15105" max="15105" width="44" style="96" bestFit="1" customWidth="1"/>
    <col min="15106" max="15106" width="25.7109375" style="96" bestFit="1" customWidth="1"/>
    <col min="15107" max="15107" width="15.7109375" style="96" bestFit="1" customWidth="1"/>
    <col min="15108" max="15108" width="15.140625" style="96" bestFit="1" customWidth="1"/>
    <col min="15109" max="15169" width="12" style="96" bestFit="1" customWidth="1"/>
    <col min="15170" max="15360" width="9.140625" style="96"/>
    <col min="15361" max="15361" width="44" style="96" bestFit="1" customWidth="1"/>
    <col min="15362" max="15362" width="25.7109375" style="96" bestFit="1" customWidth="1"/>
    <col min="15363" max="15363" width="15.7109375" style="96" bestFit="1" customWidth="1"/>
    <col min="15364" max="15364" width="15.140625" style="96" bestFit="1" customWidth="1"/>
    <col min="15365" max="15425" width="12" style="96" bestFit="1" customWidth="1"/>
    <col min="15426" max="15616" width="9.140625" style="96"/>
    <col min="15617" max="15617" width="44" style="96" bestFit="1" customWidth="1"/>
    <col min="15618" max="15618" width="25.7109375" style="96" bestFit="1" customWidth="1"/>
    <col min="15619" max="15619" width="15.7109375" style="96" bestFit="1" customWidth="1"/>
    <col min="15620" max="15620" width="15.140625" style="96" bestFit="1" customWidth="1"/>
    <col min="15621" max="15681" width="12" style="96" bestFit="1" customWidth="1"/>
    <col min="15682" max="15872" width="9.140625" style="96"/>
    <col min="15873" max="15873" width="44" style="96" bestFit="1" customWidth="1"/>
    <col min="15874" max="15874" width="25.7109375" style="96" bestFit="1" customWidth="1"/>
    <col min="15875" max="15875" width="15.7109375" style="96" bestFit="1" customWidth="1"/>
    <col min="15876" max="15876" width="15.140625" style="96" bestFit="1" customWidth="1"/>
    <col min="15877" max="15937" width="12" style="96" bestFit="1" customWidth="1"/>
    <col min="15938" max="16128" width="9.140625" style="96"/>
    <col min="16129" max="16129" width="44" style="96" bestFit="1" customWidth="1"/>
    <col min="16130" max="16130" width="25.7109375" style="96" bestFit="1" customWidth="1"/>
    <col min="16131" max="16131" width="15.7109375" style="96" bestFit="1" customWidth="1"/>
    <col min="16132" max="16132" width="15.140625" style="96" bestFit="1" customWidth="1"/>
    <col min="16133" max="16193" width="12" style="96" bestFit="1" customWidth="1"/>
    <col min="16194" max="16384" width="9.140625" style="96"/>
  </cols>
  <sheetData>
    <row r="1" spans="1:65" ht="15.75" x14ac:dyDescent="0.2">
      <c r="A1" s="57" t="s">
        <v>860</v>
      </c>
      <c r="B1" s="58"/>
      <c r="C1" s="58"/>
      <c r="D1" s="58"/>
      <c r="E1" s="58"/>
      <c r="F1" s="58"/>
      <c r="G1" s="58"/>
      <c r="H1" s="58"/>
      <c r="I1" s="58"/>
      <c r="J1" s="58"/>
      <c r="K1" s="58"/>
      <c r="L1" s="58"/>
      <c r="M1" s="58"/>
      <c r="N1" s="58"/>
      <c r="O1" s="58"/>
      <c r="P1" s="58"/>
      <c r="Q1" s="58"/>
      <c r="R1" s="58"/>
      <c r="S1" s="58"/>
      <c r="T1" s="58"/>
      <c r="U1" s="58"/>
      <c r="AS1" s="57"/>
      <c r="AT1" s="57"/>
      <c r="AU1" s="57"/>
      <c r="AV1" s="57"/>
      <c r="AW1" s="57"/>
      <c r="AX1" s="57"/>
      <c r="AY1" s="57"/>
      <c r="AZ1" s="57"/>
      <c r="BA1" s="57"/>
      <c r="BB1" s="57"/>
      <c r="BC1" s="57"/>
      <c r="BD1" s="57"/>
      <c r="BE1" s="57"/>
      <c r="BF1" s="57"/>
      <c r="BG1" s="57"/>
      <c r="BH1" s="57"/>
      <c r="BI1" s="57"/>
      <c r="BJ1" s="57"/>
      <c r="BK1" s="57"/>
      <c r="BL1" s="57"/>
      <c r="BM1" s="57"/>
    </row>
    <row r="2" spans="1:65" x14ac:dyDescent="0.2">
      <c r="A2" s="96" t="s">
        <v>246</v>
      </c>
      <c r="B2" s="96" t="s">
        <v>247</v>
      </c>
    </row>
    <row r="3" spans="1:65" x14ac:dyDescent="0.2">
      <c r="A3" s="96" t="s">
        <v>248</v>
      </c>
      <c r="B3" s="101">
        <v>44454</v>
      </c>
    </row>
    <row r="5" spans="1:65" x14ac:dyDescent="0.2">
      <c r="A5" s="96" t="s">
        <v>249</v>
      </c>
      <c r="B5" s="96" t="s">
        <v>250</v>
      </c>
      <c r="C5" s="96" t="s">
        <v>251</v>
      </c>
      <c r="D5" s="96" t="s">
        <v>252</v>
      </c>
      <c r="E5" s="96" t="s">
        <v>253</v>
      </c>
      <c r="F5" s="96" t="s">
        <v>254</v>
      </c>
      <c r="G5" s="96" t="s">
        <v>255</v>
      </c>
      <c r="H5" s="96" t="s">
        <v>256</v>
      </c>
      <c r="I5" s="96" t="s">
        <v>257</v>
      </c>
      <c r="J5" s="96" t="s">
        <v>258</v>
      </c>
      <c r="K5" s="96" t="s">
        <v>259</v>
      </c>
      <c r="L5" s="96" t="s">
        <v>260</v>
      </c>
      <c r="M5" s="96" t="s">
        <v>261</v>
      </c>
      <c r="N5" s="96" t="s">
        <v>262</v>
      </c>
      <c r="O5" s="96" t="s">
        <v>263</v>
      </c>
      <c r="P5" s="96" t="s">
        <v>264</v>
      </c>
      <c r="Q5" s="96" t="s">
        <v>265</v>
      </c>
      <c r="R5" s="96" t="s">
        <v>266</v>
      </c>
      <c r="S5" s="96" t="s">
        <v>267</v>
      </c>
      <c r="T5" s="96" t="s">
        <v>268</v>
      </c>
      <c r="U5" s="96" t="s">
        <v>269</v>
      </c>
      <c r="V5" s="96" t="s">
        <v>270</v>
      </c>
      <c r="W5" s="96" t="s">
        <v>271</v>
      </c>
      <c r="X5" s="96" t="s">
        <v>272</v>
      </c>
      <c r="Y5" s="96" t="s">
        <v>273</v>
      </c>
      <c r="Z5" s="96" t="s">
        <v>274</v>
      </c>
      <c r="AA5" s="96" t="s">
        <v>275</v>
      </c>
      <c r="AB5" s="96" t="s">
        <v>276</v>
      </c>
      <c r="AC5" s="96" t="s">
        <v>277</v>
      </c>
      <c r="AD5" s="96" t="s">
        <v>278</v>
      </c>
      <c r="AE5" s="96" t="s">
        <v>279</v>
      </c>
      <c r="AF5" s="96" t="s">
        <v>280</v>
      </c>
      <c r="AG5" s="96" t="s">
        <v>281</v>
      </c>
      <c r="AH5" s="96" t="s">
        <v>282</v>
      </c>
      <c r="AI5" s="96" t="s">
        <v>283</v>
      </c>
      <c r="AJ5" s="96" t="s">
        <v>284</v>
      </c>
      <c r="AK5" s="96" t="s">
        <v>285</v>
      </c>
      <c r="AL5" s="96" t="s">
        <v>286</v>
      </c>
      <c r="AM5" s="96" t="s">
        <v>287</v>
      </c>
      <c r="AN5" s="96" t="s">
        <v>288</v>
      </c>
      <c r="AO5" s="96" t="s">
        <v>289</v>
      </c>
      <c r="AP5" s="96" t="s">
        <v>290</v>
      </c>
      <c r="AQ5" s="96" t="s">
        <v>291</v>
      </c>
      <c r="AR5" s="96" t="s">
        <v>292</v>
      </c>
      <c r="AS5" s="96" t="s">
        <v>66</v>
      </c>
      <c r="AT5" s="96" t="s">
        <v>67</v>
      </c>
      <c r="AU5" s="96" t="s">
        <v>68</v>
      </c>
      <c r="AV5" s="96" t="s">
        <v>69</v>
      </c>
      <c r="AW5" s="96" t="s">
        <v>70</v>
      </c>
      <c r="AX5" s="96" t="s">
        <v>71</v>
      </c>
      <c r="AY5" s="96" t="s">
        <v>72</v>
      </c>
      <c r="AZ5" s="96" t="s">
        <v>73</v>
      </c>
      <c r="BA5" s="96" t="s">
        <v>74</v>
      </c>
      <c r="BB5" s="96" t="s">
        <v>75</v>
      </c>
      <c r="BC5" s="96" t="s">
        <v>76</v>
      </c>
      <c r="BD5" s="96" t="s">
        <v>77</v>
      </c>
      <c r="BE5" s="96" t="s">
        <v>78</v>
      </c>
      <c r="BF5" s="96" t="s">
        <v>79</v>
      </c>
      <c r="BG5" s="96" t="s">
        <v>80</v>
      </c>
      <c r="BH5" s="96" t="s">
        <v>81</v>
      </c>
      <c r="BI5" s="96" t="s">
        <v>82</v>
      </c>
      <c r="BJ5" s="96" t="s">
        <v>83</v>
      </c>
      <c r="BK5" s="96" t="s">
        <v>84</v>
      </c>
      <c r="BL5" s="96" t="s">
        <v>293</v>
      </c>
      <c r="BM5" s="96" t="s">
        <v>294</v>
      </c>
    </row>
    <row r="6" spans="1:65" x14ac:dyDescent="0.2">
      <c r="A6" s="96" t="s">
        <v>94</v>
      </c>
      <c r="B6" s="96" t="s">
        <v>295</v>
      </c>
      <c r="C6" s="96" t="s">
        <v>296</v>
      </c>
      <c r="D6" s="96" t="s">
        <v>297</v>
      </c>
      <c r="AE6" s="96">
        <v>405463417.11745971</v>
      </c>
      <c r="AF6" s="96">
        <v>487602457.74641621</v>
      </c>
      <c r="AG6" s="96">
        <v>596423607.1147151</v>
      </c>
      <c r="AH6" s="96">
        <v>695304363.03110051</v>
      </c>
      <c r="AI6" s="96">
        <v>764887117.19448602</v>
      </c>
      <c r="AJ6" s="96">
        <v>872138715.08379889</v>
      </c>
      <c r="AK6" s="96">
        <v>958463184.35754192</v>
      </c>
      <c r="AL6" s="96">
        <v>1082979720.6703911</v>
      </c>
      <c r="AM6" s="96">
        <v>1245688268.1564245</v>
      </c>
      <c r="AN6" s="96">
        <v>1320474860.3351955</v>
      </c>
      <c r="AO6" s="96">
        <v>1379960893.8547485</v>
      </c>
      <c r="AP6" s="96">
        <v>1531944134.0782123</v>
      </c>
      <c r="AQ6" s="96">
        <v>1665100558.6592178</v>
      </c>
      <c r="AR6" s="96">
        <v>1722798882.6815641</v>
      </c>
      <c r="AS6" s="96">
        <v>1873452513.9664805</v>
      </c>
      <c r="AT6" s="96">
        <v>1920111731.8435755</v>
      </c>
      <c r="AU6" s="96">
        <v>1941340782.122905</v>
      </c>
      <c r="AV6" s="96">
        <v>2021229050.2793295</v>
      </c>
      <c r="AW6" s="96">
        <v>2228491620.111732</v>
      </c>
      <c r="AX6" s="96">
        <v>2330726256.9832401</v>
      </c>
      <c r="AY6" s="96">
        <v>2424581005.5865922</v>
      </c>
      <c r="AZ6" s="96">
        <v>2615083798.8826814</v>
      </c>
      <c r="BA6" s="96">
        <v>2745251396.6480446</v>
      </c>
      <c r="BB6" s="96">
        <v>2498882681.5642457</v>
      </c>
      <c r="BC6" s="96">
        <v>2390502793.2960892</v>
      </c>
      <c r="BD6" s="96">
        <v>2549720670.3910613</v>
      </c>
      <c r="BE6" s="96">
        <v>2534636871.5083799</v>
      </c>
      <c r="BF6" s="96">
        <v>2727849720.6703911</v>
      </c>
      <c r="BG6" s="96">
        <v>2790849162.0111732</v>
      </c>
      <c r="BH6" s="96">
        <v>2962905027.932961</v>
      </c>
      <c r="BI6" s="96">
        <v>2983636871.5083799</v>
      </c>
      <c r="BJ6" s="96">
        <v>3092430167.5977654</v>
      </c>
      <c r="BK6" s="96">
        <v>3202188606.9289331</v>
      </c>
    </row>
    <row r="7" spans="1:65" x14ac:dyDescent="0.2">
      <c r="A7" s="96" t="s">
        <v>298</v>
      </c>
      <c r="B7" s="96" t="s">
        <v>299</v>
      </c>
      <c r="C7" s="96" t="s">
        <v>296</v>
      </c>
      <c r="D7" s="96" t="s">
        <v>297</v>
      </c>
      <c r="E7" s="96">
        <v>19291929319.738945</v>
      </c>
      <c r="F7" s="96">
        <v>19701861087.777946</v>
      </c>
      <c r="G7" s="96">
        <v>21470351752.549015</v>
      </c>
      <c r="H7" s="96">
        <v>25704995452.171337</v>
      </c>
      <c r="I7" s="96">
        <v>23501645213.039864</v>
      </c>
      <c r="J7" s="96">
        <v>26781169143.618965</v>
      </c>
      <c r="K7" s="96">
        <v>29120191778.847481</v>
      </c>
      <c r="L7" s="96">
        <v>30140087527.33532</v>
      </c>
      <c r="M7" s="96">
        <v>32841005863.073685</v>
      </c>
      <c r="N7" s="96">
        <v>37702959878.075249</v>
      </c>
      <c r="O7" s="96">
        <v>40271576262.333366</v>
      </c>
      <c r="P7" s="96">
        <v>44427893671.473228</v>
      </c>
      <c r="Q7" s="96">
        <v>48248522032.620926</v>
      </c>
      <c r="R7" s="96">
        <v>62914436873.1306</v>
      </c>
      <c r="S7" s="96">
        <v>78165083861.696503</v>
      </c>
      <c r="T7" s="96">
        <v>83344078129.319427</v>
      </c>
      <c r="U7" s="96">
        <v>83119185675.199493</v>
      </c>
      <c r="V7" s="96">
        <v>94884791932.076477</v>
      </c>
      <c r="W7" s="96">
        <v>106229533304.48346</v>
      </c>
      <c r="X7" s="96">
        <v>124361714673.51506</v>
      </c>
      <c r="Y7" s="96">
        <v>156341118201.2605</v>
      </c>
      <c r="Z7" s="96">
        <v>160202197895.59741</v>
      </c>
      <c r="AA7" s="96">
        <v>154499760548.53983</v>
      </c>
      <c r="AB7" s="96">
        <v>159582339117.26959</v>
      </c>
      <c r="AC7" s="96">
        <v>145861804640.11804</v>
      </c>
      <c r="AD7" s="96">
        <v>130296794615.8439</v>
      </c>
      <c r="AE7" s="96">
        <v>146863963813.51923</v>
      </c>
      <c r="AF7" s="96">
        <v>179542370813.4913</v>
      </c>
      <c r="AG7" s="96">
        <v>188796036379.40244</v>
      </c>
      <c r="AH7" s="96">
        <v>194330035504.45816</v>
      </c>
      <c r="AI7" s="96">
        <v>212103223238.10406</v>
      </c>
      <c r="AJ7" s="96">
        <v>220521641892.85004</v>
      </c>
      <c r="AK7" s="96">
        <v>219977314187.06976</v>
      </c>
      <c r="AL7" s="96">
        <v>220372083091.29062</v>
      </c>
      <c r="AM7" s="96">
        <v>224511167432.28479</v>
      </c>
      <c r="AN7" s="96">
        <v>252474620174.86417</v>
      </c>
      <c r="AO7" s="96">
        <v>251890012878.88965</v>
      </c>
      <c r="AP7" s="96">
        <v>264855094894.71844</v>
      </c>
      <c r="AQ7" s="96">
        <v>249723389130.70444</v>
      </c>
      <c r="AR7" s="96">
        <v>246421647180.5253</v>
      </c>
      <c r="AS7" s="96">
        <v>267613767300.71072</v>
      </c>
      <c r="AT7" s="96">
        <v>241472709667.31378</v>
      </c>
      <c r="AU7" s="96">
        <v>247009474649.69482</v>
      </c>
      <c r="AV7" s="96">
        <v>325890209856.68964</v>
      </c>
      <c r="AW7" s="96">
        <v>404799681394.13989</v>
      </c>
      <c r="AX7" s="96">
        <v>470509677443.76318</v>
      </c>
      <c r="AY7" s="96">
        <v>532138977188.97296</v>
      </c>
      <c r="AZ7" s="96">
        <v>611561775265.04028</v>
      </c>
      <c r="BA7" s="96">
        <v>666291101240.71289</v>
      </c>
      <c r="BB7" s="96">
        <v>669232727887.42749</v>
      </c>
      <c r="BC7" s="96">
        <v>803688606377.65247</v>
      </c>
      <c r="BD7" s="96">
        <v>896256075479.17371</v>
      </c>
      <c r="BE7" s="96">
        <v>913197374145.50146</v>
      </c>
      <c r="BF7" s="96">
        <v>927655465312.34119</v>
      </c>
      <c r="BG7" s="96">
        <v>956318682604.13867</v>
      </c>
      <c r="BH7" s="96">
        <v>893099720325.01379</v>
      </c>
      <c r="BI7" s="96">
        <v>854751939466.5697</v>
      </c>
      <c r="BJ7" s="96">
        <v>962268990853.85071</v>
      </c>
      <c r="BK7" s="96">
        <v>984032027895.52112</v>
      </c>
      <c r="BL7" s="96">
        <v>977809241188.77063</v>
      </c>
      <c r="BM7" s="96">
        <v>898474072150.35254</v>
      </c>
    </row>
    <row r="8" spans="1:65" x14ac:dyDescent="0.2">
      <c r="A8" s="96" t="s">
        <v>85</v>
      </c>
      <c r="B8" s="96" t="s">
        <v>300</v>
      </c>
      <c r="C8" s="96" t="s">
        <v>296</v>
      </c>
      <c r="D8" s="96" t="s">
        <v>297</v>
      </c>
      <c r="E8" s="96">
        <v>537777811.11111116</v>
      </c>
      <c r="F8" s="96">
        <v>548888895.55555558</v>
      </c>
      <c r="G8" s="96">
        <v>546666677.77777779</v>
      </c>
      <c r="H8" s="96">
        <v>751111191.11111104</v>
      </c>
      <c r="I8" s="96">
        <v>800000044.44444442</v>
      </c>
      <c r="J8" s="96">
        <v>1006666637.7777778</v>
      </c>
      <c r="K8" s="96">
        <v>1399999966.6666667</v>
      </c>
      <c r="L8" s="96">
        <v>1673333417.7777777</v>
      </c>
      <c r="M8" s="96">
        <v>1373333366.6666667</v>
      </c>
      <c r="N8" s="96">
        <v>1408888922.2222223</v>
      </c>
      <c r="O8" s="96">
        <v>1748886595.5555556</v>
      </c>
      <c r="P8" s="96">
        <v>1831108971.1111112</v>
      </c>
      <c r="Q8" s="96">
        <v>1595555475.5555556</v>
      </c>
      <c r="R8" s="96">
        <v>1733333264.4444444</v>
      </c>
      <c r="S8" s="96">
        <v>2155555497.7777777</v>
      </c>
      <c r="T8" s="96">
        <v>2366666615.5555553</v>
      </c>
      <c r="U8" s="96">
        <v>2555555566.6666665</v>
      </c>
      <c r="V8" s="96">
        <v>2953333417.7777777</v>
      </c>
      <c r="W8" s="96">
        <v>3300000108.8888888</v>
      </c>
      <c r="X8" s="96">
        <v>3697940409.6109838</v>
      </c>
      <c r="Y8" s="96">
        <v>3641723321.9954648</v>
      </c>
      <c r="Z8" s="96">
        <v>3478787909.090909</v>
      </c>
      <c r="AU8" s="96">
        <v>4055179566.3498139</v>
      </c>
      <c r="AV8" s="96">
        <v>4515558808.1099443</v>
      </c>
      <c r="AW8" s="96">
        <v>5226778808.8920879</v>
      </c>
      <c r="AX8" s="96">
        <v>6209137624.7718143</v>
      </c>
      <c r="AY8" s="96">
        <v>6971285594.6801262</v>
      </c>
      <c r="AZ8" s="96">
        <v>9747879531.8631096</v>
      </c>
      <c r="BA8" s="96">
        <v>10109225813.669571</v>
      </c>
      <c r="BB8" s="96">
        <v>12439087076.766651</v>
      </c>
      <c r="BC8" s="96">
        <v>15856574731.44105</v>
      </c>
      <c r="BD8" s="96">
        <v>17804292964.104454</v>
      </c>
      <c r="BE8" s="96">
        <v>20001598505.70422</v>
      </c>
      <c r="BF8" s="96">
        <v>20561069558.21524</v>
      </c>
      <c r="BG8" s="96">
        <v>20484885119.734779</v>
      </c>
      <c r="BH8" s="96">
        <v>19907111418.993832</v>
      </c>
      <c r="BI8" s="96">
        <v>18017749073.636162</v>
      </c>
      <c r="BJ8" s="96">
        <v>18869945678.421539</v>
      </c>
      <c r="BK8" s="96">
        <v>18353881129.52457</v>
      </c>
      <c r="BL8" s="96">
        <v>19291104007.613544</v>
      </c>
      <c r="BM8" s="96">
        <v>19807067268.108387</v>
      </c>
    </row>
    <row r="9" spans="1:65" x14ac:dyDescent="0.2">
      <c r="A9" s="96" t="s">
        <v>301</v>
      </c>
      <c r="B9" s="96" t="s">
        <v>302</v>
      </c>
      <c r="C9" s="96" t="s">
        <v>296</v>
      </c>
      <c r="D9" s="96" t="s">
        <v>297</v>
      </c>
      <c r="E9" s="96">
        <v>10407321640.35391</v>
      </c>
      <c r="F9" s="96">
        <v>11131302981.479044</v>
      </c>
      <c r="G9" s="96">
        <v>11946843968.962831</v>
      </c>
      <c r="H9" s="96">
        <v>12680220415.260138</v>
      </c>
      <c r="I9" s="96">
        <v>13842621612.173286</v>
      </c>
      <c r="J9" s="96">
        <v>14866816736.920338</v>
      </c>
      <c r="K9" s="96">
        <v>15837474342.612017</v>
      </c>
      <c r="L9" s="96">
        <v>14430648806.726707</v>
      </c>
      <c r="M9" s="96">
        <v>14884699923.350948</v>
      </c>
      <c r="N9" s="96">
        <v>16887028427.893515</v>
      </c>
      <c r="O9" s="96">
        <v>23511477699.803955</v>
      </c>
      <c r="P9" s="96">
        <v>20838908163.478195</v>
      </c>
      <c r="Q9" s="96">
        <v>25272340677.87188</v>
      </c>
      <c r="R9" s="96">
        <v>31282962685.668205</v>
      </c>
      <c r="S9" s="96">
        <v>44227412162.105843</v>
      </c>
      <c r="T9" s="96">
        <v>51459772973.114586</v>
      </c>
      <c r="U9" s="96">
        <v>62147555473.805908</v>
      </c>
      <c r="V9" s="96">
        <v>65334104528.29335</v>
      </c>
      <c r="W9" s="96">
        <v>71220525032.834274</v>
      </c>
      <c r="X9" s="96">
        <v>88654314397.809296</v>
      </c>
      <c r="Y9" s="96">
        <v>112064063500.9516</v>
      </c>
      <c r="Z9" s="96">
        <v>211065184009.67709</v>
      </c>
      <c r="AA9" s="96">
        <v>187218448133.39954</v>
      </c>
      <c r="AB9" s="96">
        <v>138155586596.23721</v>
      </c>
      <c r="AC9" s="96">
        <v>114296077828.17981</v>
      </c>
      <c r="AD9" s="96">
        <v>116541346400.57365</v>
      </c>
      <c r="AE9" s="96">
        <v>107528972026.10324</v>
      </c>
      <c r="AF9" s="96">
        <v>110354025260.94592</v>
      </c>
      <c r="AG9" s="96">
        <v>108975317103.85283</v>
      </c>
      <c r="AH9" s="96">
        <v>101798537787.4193</v>
      </c>
      <c r="AI9" s="96">
        <v>121837737280.17686</v>
      </c>
      <c r="AJ9" s="96">
        <v>117491402473.34955</v>
      </c>
      <c r="AK9" s="96">
        <v>118316836021.12799</v>
      </c>
      <c r="AL9" s="96">
        <v>97186773683.65593</v>
      </c>
      <c r="AM9" s="96">
        <v>85693055813.760239</v>
      </c>
      <c r="AN9" s="96">
        <v>107403017953.85313</v>
      </c>
      <c r="AO9" s="96">
        <v>119043576285.76686</v>
      </c>
      <c r="AP9" s="96">
        <v>119983265523.3799</v>
      </c>
      <c r="AQ9" s="96">
        <v>122621303104.93214</v>
      </c>
      <c r="AR9" s="96">
        <v>130198655013.55104</v>
      </c>
      <c r="AS9" s="96">
        <v>134150161633.26236</v>
      </c>
      <c r="AT9" s="96">
        <v>141862545777.6619</v>
      </c>
      <c r="AU9" s="96">
        <v>170531894804.46829</v>
      </c>
      <c r="AV9" s="96">
        <v>197384166042.6142</v>
      </c>
      <c r="AW9" s="96">
        <v>245856459111.75192</v>
      </c>
      <c r="AX9" s="96">
        <v>302110792974.06775</v>
      </c>
      <c r="AY9" s="96">
        <v>384336309536.00403</v>
      </c>
      <c r="AZ9" s="96">
        <v>451866076568.11377</v>
      </c>
      <c r="BA9" s="96">
        <v>553031246170.03027</v>
      </c>
      <c r="BB9" s="96">
        <v>492545833170.88947</v>
      </c>
      <c r="BC9" s="96">
        <v>580217267150.15393</v>
      </c>
      <c r="BD9" s="96">
        <v>658428249866.88428</v>
      </c>
      <c r="BE9" s="96">
        <v>716935231751.0708</v>
      </c>
      <c r="BF9" s="96">
        <v>807818949699.14087</v>
      </c>
      <c r="BG9" s="96">
        <v>846943079513.47241</v>
      </c>
      <c r="BH9" s="96">
        <v>757492080699.64758</v>
      </c>
      <c r="BI9" s="96">
        <v>687484728475.5863</v>
      </c>
      <c r="BJ9" s="96">
        <v>680989095100.7804</v>
      </c>
      <c r="BK9" s="96">
        <v>738131279381.97241</v>
      </c>
      <c r="BL9" s="96">
        <v>792078923887.67175</v>
      </c>
      <c r="BM9" s="96">
        <v>786584975143.58191</v>
      </c>
    </row>
    <row r="10" spans="1:65" x14ac:dyDescent="0.2">
      <c r="A10" s="96" t="s">
        <v>89</v>
      </c>
      <c r="B10" s="96" t="s">
        <v>303</v>
      </c>
      <c r="C10" s="96" t="s">
        <v>296</v>
      </c>
      <c r="D10" s="96" t="s">
        <v>297</v>
      </c>
      <c r="Y10" s="96">
        <v>5934073603.5484943</v>
      </c>
      <c r="Z10" s="96">
        <v>5553824463.8227425</v>
      </c>
      <c r="AA10" s="96">
        <v>5553824463.8227425</v>
      </c>
      <c r="AB10" s="96">
        <v>5787823808.695652</v>
      </c>
      <c r="AC10" s="96">
        <v>6135166254.2408028</v>
      </c>
      <c r="AD10" s="96">
        <v>7558613007.906354</v>
      </c>
      <c r="AE10" s="96">
        <v>7076793822.602006</v>
      </c>
      <c r="AF10" s="96">
        <v>8089279284.7224073</v>
      </c>
      <c r="AG10" s="96">
        <v>8775116269.167223</v>
      </c>
      <c r="AH10" s="96">
        <v>10207922517.183947</v>
      </c>
      <c r="AI10" s="96">
        <v>11236275842.735785</v>
      </c>
      <c r="AM10" s="96">
        <v>3390500000</v>
      </c>
      <c r="AN10" s="96">
        <v>5561222222.2222223</v>
      </c>
      <c r="AO10" s="96">
        <v>7526963963.9639635</v>
      </c>
      <c r="AP10" s="96">
        <v>7649716157.2052402</v>
      </c>
      <c r="AQ10" s="96">
        <v>6506619144.6028519</v>
      </c>
      <c r="AR10" s="96">
        <v>6152936539.2195501</v>
      </c>
      <c r="AS10" s="96">
        <v>9129634978.3377323</v>
      </c>
      <c r="AT10" s="96">
        <v>8936063723.2012119</v>
      </c>
      <c r="AU10" s="96">
        <v>15285594828.417973</v>
      </c>
      <c r="AV10" s="96">
        <v>17812705294.325008</v>
      </c>
      <c r="AW10" s="96">
        <v>23552052407.548832</v>
      </c>
      <c r="AX10" s="96">
        <v>36970918699.252289</v>
      </c>
      <c r="AY10" s="96">
        <v>52381006892.03801</v>
      </c>
      <c r="AZ10" s="96">
        <v>65266452081.385963</v>
      </c>
      <c r="BA10" s="96">
        <v>88538611205.143311</v>
      </c>
      <c r="BB10" s="96">
        <v>70307163678.238007</v>
      </c>
      <c r="BC10" s="96">
        <v>83799496611.200394</v>
      </c>
      <c r="BD10" s="96">
        <v>111789686464.4413</v>
      </c>
      <c r="BE10" s="96">
        <v>128052853643.10555</v>
      </c>
      <c r="BF10" s="96">
        <v>136709862831.19368</v>
      </c>
      <c r="BG10" s="96">
        <v>145712200312.50507</v>
      </c>
      <c r="BH10" s="96">
        <v>116193649124.15137</v>
      </c>
      <c r="BI10" s="96">
        <v>101123851090.45537</v>
      </c>
      <c r="BJ10" s="96">
        <v>122123822333.5905</v>
      </c>
      <c r="BK10" s="96">
        <v>101353230784.59373</v>
      </c>
      <c r="BL10" s="96">
        <v>89417190341.253281</v>
      </c>
      <c r="BM10" s="96">
        <v>62306913444.291733</v>
      </c>
    </row>
    <row r="11" spans="1:65" x14ac:dyDescent="0.2">
      <c r="A11" s="96" t="s">
        <v>87</v>
      </c>
      <c r="B11" s="96" t="s">
        <v>304</v>
      </c>
      <c r="C11" s="96" t="s">
        <v>296</v>
      </c>
      <c r="D11" s="96" t="s">
        <v>297</v>
      </c>
      <c r="AC11" s="96">
        <v>1857338011.8548822</v>
      </c>
      <c r="AD11" s="96">
        <v>1897050133.4201543</v>
      </c>
      <c r="AE11" s="96">
        <v>2097326250</v>
      </c>
      <c r="AF11" s="96">
        <v>2080796249.9999998</v>
      </c>
      <c r="AG11" s="96">
        <v>2051236250</v>
      </c>
      <c r="AH11" s="96">
        <v>2253090000</v>
      </c>
      <c r="AI11" s="96">
        <v>2028553750</v>
      </c>
      <c r="AJ11" s="96">
        <v>1099559027.7777777</v>
      </c>
      <c r="AK11" s="96">
        <v>652174990.83730388</v>
      </c>
      <c r="AL11" s="96">
        <v>1185315468.4629517</v>
      </c>
      <c r="AM11" s="96">
        <v>1880951520.3971961</v>
      </c>
      <c r="AN11" s="96">
        <v>2392764853.4210739</v>
      </c>
      <c r="AO11" s="96">
        <v>3199642579.9697413</v>
      </c>
      <c r="AP11" s="96">
        <v>2258515610.0886164</v>
      </c>
      <c r="AQ11" s="96">
        <v>2545967253.2415981</v>
      </c>
      <c r="AR11" s="96">
        <v>3212119044.1708908</v>
      </c>
      <c r="AS11" s="96">
        <v>3480355188.6006331</v>
      </c>
      <c r="AT11" s="96">
        <v>3922099470.9731312</v>
      </c>
      <c r="AU11" s="96">
        <v>4348070165.192606</v>
      </c>
      <c r="AV11" s="96">
        <v>5611492282.8658171</v>
      </c>
      <c r="AW11" s="96">
        <v>7184681398.5697956</v>
      </c>
      <c r="AX11" s="96">
        <v>8052075642.1078138</v>
      </c>
      <c r="AY11" s="96">
        <v>8896073938.3140659</v>
      </c>
      <c r="AZ11" s="96">
        <v>10677321490.380735</v>
      </c>
      <c r="BA11" s="96">
        <v>12881354103.839819</v>
      </c>
      <c r="BB11" s="96">
        <v>12044223352.541271</v>
      </c>
      <c r="BC11" s="96">
        <v>11926928505.523073</v>
      </c>
      <c r="BD11" s="96">
        <v>12890765324.225588</v>
      </c>
      <c r="BE11" s="96">
        <v>12319830252.476793</v>
      </c>
      <c r="BF11" s="96">
        <v>12776217194.792807</v>
      </c>
      <c r="BG11" s="96">
        <v>13228144008.342813</v>
      </c>
      <c r="BH11" s="96">
        <v>11386846319.15892</v>
      </c>
      <c r="BI11" s="96">
        <v>11861200797.47065</v>
      </c>
      <c r="BJ11" s="96">
        <v>13019693450.881613</v>
      </c>
      <c r="BK11" s="96">
        <v>15147020535.386873</v>
      </c>
      <c r="BL11" s="96">
        <v>15286612572.689501</v>
      </c>
      <c r="BM11" s="96">
        <v>14799615097.100782</v>
      </c>
    </row>
    <row r="12" spans="1:65" x14ac:dyDescent="0.2">
      <c r="A12" s="96" t="s">
        <v>305</v>
      </c>
      <c r="B12" s="96" t="s">
        <v>306</v>
      </c>
      <c r="C12" s="96" t="s">
        <v>296</v>
      </c>
      <c r="D12" s="96" t="s">
        <v>297</v>
      </c>
      <c r="O12" s="96">
        <v>78619206.08509627</v>
      </c>
      <c r="P12" s="96">
        <v>89409820.359281436</v>
      </c>
      <c r="Q12" s="96">
        <v>113408231.94408491</v>
      </c>
      <c r="R12" s="96">
        <v>150820102.79840091</v>
      </c>
      <c r="S12" s="96">
        <v>186558696.27920392</v>
      </c>
      <c r="T12" s="96">
        <v>220127246.37681162</v>
      </c>
      <c r="U12" s="96">
        <v>227281024.6207411</v>
      </c>
      <c r="V12" s="96">
        <v>254020153.34063527</v>
      </c>
      <c r="W12" s="96">
        <v>308008897.56944448</v>
      </c>
      <c r="X12" s="96">
        <v>411578334.15964305</v>
      </c>
      <c r="Y12" s="96">
        <v>446416105.82501739</v>
      </c>
      <c r="Z12" s="96">
        <v>388958731.30293751</v>
      </c>
      <c r="AA12" s="96">
        <v>375895956.38346207</v>
      </c>
      <c r="AB12" s="96">
        <v>327861832.94663572</v>
      </c>
      <c r="AC12" s="96">
        <v>330070689.29828197</v>
      </c>
      <c r="AD12" s="96">
        <v>346737964.77495104</v>
      </c>
      <c r="AE12" s="96">
        <v>482000594.03587979</v>
      </c>
      <c r="AF12" s="96">
        <v>611316399.40708804</v>
      </c>
      <c r="AG12" s="96">
        <v>721425939.15154982</v>
      </c>
      <c r="AH12" s="96">
        <v>795449332.39634573</v>
      </c>
      <c r="AI12" s="96">
        <v>1029048481.8805093</v>
      </c>
      <c r="AJ12" s="96">
        <v>1106928582.866293</v>
      </c>
      <c r="AK12" s="96">
        <v>1210013651.8771331</v>
      </c>
      <c r="AL12" s="96">
        <v>1007025755.0006536</v>
      </c>
      <c r="AM12" s="96">
        <v>1017549124.332381</v>
      </c>
      <c r="AN12" s="96">
        <v>1178738991.1929545</v>
      </c>
      <c r="AO12" s="96">
        <v>1223945356.6268225</v>
      </c>
      <c r="AP12" s="96">
        <v>1180597272.7272727</v>
      </c>
      <c r="AQ12" s="96">
        <v>1211932397.8171289</v>
      </c>
      <c r="AR12" s="96">
        <v>1239876305.135308</v>
      </c>
      <c r="AS12" s="96">
        <v>1429049198.4521837</v>
      </c>
      <c r="AT12" s="96">
        <v>1546926174.4966445</v>
      </c>
      <c r="AU12" s="96">
        <v>1755910031.9969885</v>
      </c>
      <c r="AV12" s="96">
        <v>2361726862.3024826</v>
      </c>
      <c r="AW12" s="96">
        <v>2894921777.9985099</v>
      </c>
      <c r="AX12" s="96">
        <v>3159905484.3924885</v>
      </c>
      <c r="AY12" s="96">
        <v>3456442102.6220045</v>
      </c>
      <c r="AZ12" s="96">
        <v>3952600602.24473</v>
      </c>
      <c r="BA12" s="96">
        <v>4085630584.444119</v>
      </c>
      <c r="BB12" s="96">
        <v>3674409558.2106142</v>
      </c>
      <c r="BC12" s="96">
        <v>3449966856.6883206</v>
      </c>
      <c r="BD12" s="96">
        <v>3629203786.1915364</v>
      </c>
      <c r="BE12" s="96">
        <v>3188808942.5671334</v>
      </c>
      <c r="BF12" s="96">
        <v>3193704343.2062693</v>
      </c>
      <c r="BG12" s="96">
        <v>3271808157.300385</v>
      </c>
      <c r="BH12" s="96">
        <v>2789870187.5069346</v>
      </c>
      <c r="BI12" s="96">
        <v>2896679211.8662829</v>
      </c>
      <c r="BJ12" s="96">
        <v>3000180750.1129689</v>
      </c>
      <c r="BK12" s="96">
        <v>3218316013.2262635</v>
      </c>
      <c r="BL12" s="96">
        <v>3155065487.5181909</v>
      </c>
    </row>
    <row r="13" spans="1:65" x14ac:dyDescent="0.2">
      <c r="A13" s="96" t="s">
        <v>307</v>
      </c>
      <c r="B13" s="96" t="s">
        <v>308</v>
      </c>
      <c r="C13" s="96" t="s">
        <v>296</v>
      </c>
      <c r="D13" s="96" t="s">
        <v>297</v>
      </c>
      <c r="M13" s="96">
        <v>35414383869.773392</v>
      </c>
      <c r="N13" s="96">
        <v>38885217056.325317</v>
      </c>
      <c r="O13" s="96">
        <v>43787656107.926613</v>
      </c>
      <c r="P13" s="96">
        <v>50670121241.775116</v>
      </c>
      <c r="Q13" s="96">
        <v>60438068655.762894</v>
      </c>
      <c r="R13" s="96">
        <v>76481119525.130493</v>
      </c>
      <c r="S13" s="96">
        <v>144591426244.58667</v>
      </c>
      <c r="T13" s="96">
        <v>160172986710.00034</v>
      </c>
      <c r="U13" s="96">
        <v>198993154181.74039</v>
      </c>
      <c r="V13" s="96">
        <v>229146769771.67902</v>
      </c>
      <c r="W13" s="96">
        <v>251632435246.66846</v>
      </c>
      <c r="X13" s="96">
        <v>340540511157.63324</v>
      </c>
      <c r="Y13" s="96">
        <v>460788305454.4245</v>
      </c>
      <c r="Z13" s="96">
        <v>475354082441.33868</v>
      </c>
      <c r="AA13" s="96">
        <v>446303867545.64941</v>
      </c>
      <c r="AB13" s="96">
        <v>419648589604.02631</v>
      </c>
      <c r="AC13" s="96">
        <v>425664869894.73114</v>
      </c>
      <c r="AD13" s="96">
        <v>421336933130.11469</v>
      </c>
      <c r="AE13" s="96">
        <v>402271761630.72711</v>
      </c>
      <c r="AF13" s="96">
        <v>428929959913.83276</v>
      </c>
      <c r="AG13" s="96">
        <v>421921035099.97003</v>
      </c>
      <c r="AH13" s="96">
        <v>442427853636.31317</v>
      </c>
      <c r="AI13" s="96">
        <v>612510585129.37512</v>
      </c>
      <c r="AJ13" s="96">
        <v>424942558315.94971</v>
      </c>
      <c r="AK13" s="96">
        <v>454937745274.11072</v>
      </c>
      <c r="AL13" s="96">
        <v>460570426782.01923</v>
      </c>
      <c r="AM13" s="96">
        <v>473718020193.89587</v>
      </c>
      <c r="AN13" s="96">
        <v>517585694076.31531</v>
      </c>
      <c r="AO13" s="96">
        <v>567523288775.4967</v>
      </c>
      <c r="AP13" s="96">
        <v>611572509024.02429</v>
      </c>
      <c r="AQ13" s="96">
        <v>590398481811.83887</v>
      </c>
      <c r="AR13" s="96">
        <v>656994445995.67249</v>
      </c>
      <c r="AS13" s="96">
        <v>756206410883.04712</v>
      </c>
      <c r="AT13" s="96">
        <v>731690721592.83398</v>
      </c>
      <c r="AU13" s="96">
        <v>732197408473.79297</v>
      </c>
      <c r="AV13" s="96">
        <v>811817119855.91467</v>
      </c>
      <c r="AW13" s="96">
        <v>965110763304.80139</v>
      </c>
      <c r="AX13" s="96">
        <v>1186138212643.3503</v>
      </c>
      <c r="AY13" s="96">
        <v>1405914768589.1748</v>
      </c>
      <c r="AZ13" s="96">
        <v>1639464200014.7471</v>
      </c>
      <c r="BA13" s="96">
        <v>2081037477797.2842</v>
      </c>
      <c r="BB13" s="96">
        <v>1795731689310.0874</v>
      </c>
      <c r="BC13" s="96">
        <v>2111125616635.6709</v>
      </c>
      <c r="BD13" s="96">
        <v>2494923345274.9063</v>
      </c>
      <c r="BE13" s="96">
        <v>2769083177301.9619</v>
      </c>
      <c r="BF13" s="96">
        <v>2849688199794.2661</v>
      </c>
      <c r="BG13" s="96">
        <v>2884648185179.8691</v>
      </c>
      <c r="BH13" s="96">
        <v>2513208408401.3423</v>
      </c>
      <c r="BI13" s="96">
        <v>2461967082628.8525</v>
      </c>
      <c r="BJ13" s="96">
        <v>2511064813464.1426</v>
      </c>
      <c r="BK13" s="96">
        <v>2758001019806.7173</v>
      </c>
      <c r="BL13" s="96">
        <v>2811182227470.8555</v>
      </c>
      <c r="BM13" s="96">
        <v>2530185792347.0415</v>
      </c>
    </row>
    <row r="14" spans="1:65" x14ac:dyDescent="0.2">
      <c r="A14" s="96" t="s">
        <v>238</v>
      </c>
      <c r="B14" s="96" t="s">
        <v>309</v>
      </c>
      <c r="C14" s="96" t="s">
        <v>296</v>
      </c>
      <c r="D14" s="96" t="s">
        <v>297</v>
      </c>
      <c r="T14" s="96">
        <v>14720672506.500391</v>
      </c>
      <c r="U14" s="96">
        <v>19213022691.052593</v>
      </c>
      <c r="V14" s="96">
        <v>24871775164.604309</v>
      </c>
      <c r="W14" s="96">
        <v>23775831783.426327</v>
      </c>
      <c r="X14" s="96">
        <v>31225463217.758209</v>
      </c>
      <c r="Y14" s="96">
        <v>43598748449.047852</v>
      </c>
      <c r="Z14" s="96">
        <v>49333424135.113052</v>
      </c>
      <c r="AA14" s="96">
        <v>46622718605.284668</v>
      </c>
      <c r="AB14" s="96">
        <v>42803323345.137566</v>
      </c>
      <c r="AC14" s="96">
        <v>41807954235.903023</v>
      </c>
      <c r="AD14" s="96">
        <v>40603650231.54454</v>
      </c>
      <c r="AE14" s="96">
        <v>33943612094.797058</v>
      </c>
      <c r="AF14" s="96">
        <v>36384908744.211388</v>
      </c>
      <c r="AG14" s="96">
        <v>36275674203.214386</v>
      </c>
      <c r="AH14" s="96">
        <v>41464995913.919914</v>
      </c>
      <c r="AI14" s="96">
        <v>50701443748.29747</v>
      </c>
      <c r="AJ14" s="96">
        <v>51552165622.446205</v>
      </c>
      <c r="AK14" s="96">
        <v>54239171887.769005</v>
      </c>
      <c r="AL14" s="96">
        <v>55625170253.336967</v>
      </c>
      <c r="AM14" s="96">
        <v>59305093979.84201</v>
      </c>
      <c r="AN14" s="96">
        <v>65743666575.864891</v>
      </c>
      <c r="AO14" s="96">
        <v>73571233996.186325</v>
      </c>
      <c r="AP14" s="96">
        <v>78839008444.565521</v>
      </c>
      <c r="AQ14" s="96">
        <v>75674336283.185837</v>
      </c>
      <c r="AR14" s="96">
        <v>84445473110.959839</v>
      </c>
      <c r="AS14" s="96">
        <v>104337372362.15112</v>
      </c>
      <c r="AT14" s="96">
        <v>103311640571.81757</v>
      </c>
      <c r="AU14" s="96">
        <v>109816201497.61743</v>
      </c>
      <c r="AV14" s="96">
        <v>124346358066.71205</v>
      </c>
      <c r="AW14" s="96">
        <v>147824370319.94556</v>
      </c>
      <c r="AX14" s="96">
        <v>180617467964.60178</v>
      </c>
      <c r="AY14" s="96">
        <v>222116541865.21445</v>
      </c>
      <c r="AZ14" s="96">
        <v>257916133424.09802</v>
      </c>
      <c r="BA14" s="96">
        <v>315474615738.59772</v>
      </c>
      <c r="BB14" s="96">
        <v>253547358747.44727</v>
      </c>
      <c r="BC14" s="96">
        <v>289787338325.39142</v>
      </c>
      <c r="BD14" s="96">
        <v>350666031313.81891</v>
      </c>
      <c r="BE14" s="96">
        <v>374590605854.32269</v>
      </c>
      <c r="BF14" s="96">
        <v>390107556160.6535</v>
      </c>
      <c r="BG14" s="96">
        <v>403137100068.07355</v>
      </c>
      <c r="BH14" s="96">
        <v>358135057862.49152</v>
      </c>
      <c r="BI14" s="96">
        <v>357045064669.84344</v>
      </c>
      <c r="BJ14" s="96">
        <v>385605506848.19604</v>
      </c>
      <c r="BK14" s="96">
        <v>422215043594.28186</v>
      </c>
      <c r="BL14" s="96">
        <v>421142267937.37238</v>
      </c>
    </row>
    <row r="15" spans="1:65" x14ac:dyDescent="0.2">
      <c r="A15" s="96" t="s">
        <v>92</v>
      </c>
      <c r="B15" s="96" t="s">
        <v>310</v>
      </c>
      <c r="C15" s="96" t="s">
        <v>296</v>
      </c>
      <c r="D15" s="96" t="s">
        <v>297</v>
      </c>
      <c r="G15" s="96">
        <v>24450604877.608116</v>
      </c>
      <c r="H15" s="96">
        <v>18272123664.471519</v>
      </c>
      <c r="I15" s="96">
        <v>25605249381.759708</v>
      </c>
      <c r="J15" s="96">
        <v>28344705966.638908</v>
      </c>
      <c r="K15" s="96">
        <v>28630474727.90226</v>
      </c>
      <c r="L15" s="96">
        <v>24256667553.25692</v>
      </c>
      <c r="M15" s="96">
        <v>26436857247.498184</v>
      </c>
      <c r="N15" s="96">
        <v>31256284543.615479</v>
      </c>
      <c r="O15" s="96">
        <v>31584210365.544651</v>
      </c>
      <c r="P15" s="96">
        <v>33293199095.488117</v>
      </c>
      <c r="Q15" s="96">
        <v>34733000536.286209</v>
      </c>
      <c r="R15" s="96">
        <v>52544000116.903732</v>
      </c>
      <c r="S15" s="96">
        <v>72436777342.455414</v>
      </c>
      <c r="T15" s="96">
        <v>52438647921.9226</v>
      </c>
      <c r="U15" s="96">
        <v>51169499890.772217</v>
      </c>
      <c r="V15" s="96">
        <v>56781000100.944824</v>
      </c>
      <c r="W15" s="96">
        <v>58082870156.263428</v>
      </c>
      <c r="X15" s="96">
        <v>69252328953.37886</v>
      </c>
      <c r="Y15" s="96">
        <v>76961923741.947861</v>
      </c>
      <c r="Z15" s="96">
        <v>78676842366.421326</v>
      </c>
      <c r="AA15" s="96">
        <v>84307486836.724014</v>
      </c>
      <c r="AB15" s="96">
        <v>103979106777.91101</v>
      </c>
      <c r="AC15" s="96">
        <v>79092001998.032043</v>
      </c>
      <c r="AD15" s="96">
        <v>88416668900.259598</v>
      </c>
      <c r="AE15" s="96">
        <v>110934442762.69357</v>
      </c>
      <c r="AF15" s="96">
        <v>111106191358.19745</v>
      </c>
      <c r="AG15" s="96">
        <v>126206817196.09116</v>
      </c>
      <c r="AH15" s="96">
        <v>76636898036.471176</v>
      </c>
      <c r="AI15" s="96">
        <v>141352368714.69131</v>
      </c>
      <c r="AJ15" s="96">
        <v>189719984268.48453</v>
      </c>
      <c r="AK15" s="96">
        <v>228788617201.69592</v>
      </c>
      <c r="AL15" s="96">
        <v>236741715015.01501</v>
      </c>
      <c r="AM15" s="96">
        <v>257440000000</v>
      </c>
      <c r="AN15" s="96">
        <v>258031750000</v>
      </c>
      <c r="AO15" s="96">
        <v>272149750000</v>
      </c>
      <c r="AP15" s="96">
        <v>292859000000</v>
      </c>
      <c r="AQ15" s="96">
        <v>298948250000</v>
      </c>
      <c r="AR15" s="96">
        <v>283523000000</v>
      </c>
      <c r="AS15" s="96">
        <v>284203750000</v>
      </c>
      <c r="AT15" s="96">
        <v>268696750000</v>
      </c>
      <c r="AU15" s="96">
        <v>97724004251.860199</v>
      </c>
      <c r="AV15" s="96">
        <v>127586973492.17664</v>
      </c>
      <c r="AW15" s="96">
        <v>164657930452.78662</v>
      </c>
      <c r="AX15" s="96">
        <v>198737095012.28165</v>
      </c>
      <c r="AY15" s="96">
        <v>232557260817.30771</v>
      </c>
      <c r="AZ15" s="96">
        <v>287530508430.56799</v>
      </c>
      <c r="BA15" s="96">
        <v>361558037110.41925</v>
      </c>
      <c r="BB15" s="96">
        <v>332976484577.6189</v>
      </c>
      <c r="BC15" s="96">
        <v>423627422092.48969</v>
      </c>
      <c r="BD15" s="96">
        <v>530163281574.65753</v>
      </c>
      <c r="BE15" s="96">
        <v>545982375701.12799</v>
      </c>
      <c r="BF15" s="96">
        <v>552025140252.24634</v>
      </c>
      <c r="BG15" s="96">
        <v>526319673731.63831</v>
      </c>
      <c r="BH15" s="96">
        <v>594749285413.2124</v>
      </c>
      <c r="BI15" s="96">
        <v>557531376217.96692</v>
      </c>
      <c r="BJ15" s="96">
        <v>643628665302.15491</v>
      </c>
      <c r="BK15" s="96">
        <v>517626700412.88489</v>
      </c>
      <c r="BL15" s="96">
        <v>445445177459.45306</v>
      </c>
      <c r="BM15" s="96">
        <v>383066977653.56006</v>
      </c>
    </row>
    <row r="16" spans="1:65" x14ac:dyDescent="0.2">
      <c r="A16" s="96" t="s">
        <v>93</v>
      </c>
      <c r="B16" s="96" t="s">
        <v>311</v>
      </c>
      <c r="C16" s="96" t="s">
        <v>296</v>
      </c>
      <c r="D16" s="96" t="s">
        <v>297</v>
      </c>
      <c r="AI16" s="96">
        <v>2256838857.6099715</v>
      </c>
      <c r="AJ16" s="96">
        <v>2069870129.8701298</v>
      </c>
      <c r="AK16" s="96">
        <v>1272835453.4263439</v>
      </c>
      <c r="AL16" s="96">
        <v>1201312829.2752385</v>
      </c>
      <c r="AM16" s="96">
        <v>1315158636.6755345</v>
      </c>
      <c r="AN16" s="96">
        <v>1468317435.2014842</v>
      </c>
      <c r="AO16" s="96">
        <v>1596968946.2370784</v>
      </c>
      <c r="AP16" s="96">
        <v>1639492444.7615163</v>
      </c>
      <c r="AQ16" s="96">
        <v>1893726437.2646184</v>
      </c>
      <c r="AR16" s="96">
        <v>1845482173.0273242</v>
      </c>
      <c r="AS16" s="96">
        <v>1911563668.8500648</v>
      </c>
      <c r="AT16" s="96">
        <v>2118467913.3787341</v>
      </c>
      <c r="AU16" s="96">
        <v>2376335048.399756</v>
      </c>
      <c r="AV16" s="96">
        <v>2807061008.6908445</v>
      </c>
      <c r="AW16" s="96">
        <v>3576615240.4161587</v>
      </c>
      <c r="AX16" s="96">
        <v>4900469950.0903349</v>
      </c>
      <c r="AY16" s="96">
        <v>6384451606.1420965</v>
      </c>
      <c r="AZ16" s="96">
        <v>9206301700.3961945</v>
      </c>
      <c r="BA16" s="96">
        <v>11662040713.875309</v>
      </c>
      <c r="BB16" s="96">
        <v>8647936747.9870396</v>
      </c>
      <c r="BC16" s="96">
        <v>9260284937.7978134</v>
      </c>
      <c r="BD16" s="96">
        <v>10142111334.496105</v>
      </c>
      <c r="BE16" s="96">
        <v>10619320048.585737</v>
      </c>
      <c r="BF16" s="96">
        <v>11121465767.406683</v>
      </c>
      <c r="BG16" s="96">
        <v>11609512939.75425</v>
      </c>
      <c r="BH16" s="96">
        <v>10553337672.987204</v>
      </c>
      <c r="BI16" s="96">
        <v>10546135160.030985</v>
      </c>
      <c r="BJ16" s="96">
        <v>11527458565.733419</v>
      </c>
      <c r="BK16" s="96">
        <v>12457941907.033281</v>
      </c>
      <c r="BL16" s="96">
        <v>13672802157.832392</v>
      </c>
      <c r="BM16" s="96">
        <v>12645459213.523518</v>
      </c>
    </row>
    <row r="17" spans="1:65" x14ac:dyDescent="0.2">
      <c r="A17" s="96" t="s">
        <v>312</v>
      </c>
      <c r="B17" s="96" t="s">
        <v>313</v>
      </c>
      <c r="C17" s="96" t="s">
        <v>296</v>
      </c>
      <c r="D17" s="96" t="s">
        <v>297</v>
      </c>
      <c r="AU17" s="96">
        <v>512000000</v>
      </c>
      <c r="AV17" s="96">
        <v>524000000</v>
      </c>
      <c r="AW17" s="96">
        <v>509000000</v>
      </c>
      <c r="AX17" s="96">
        <v>500000000</v>
      </c>
      <c r="AY17" s="96">
        <v>493000000</v>
      </c>
      <c r="AZ17" s="96">
        <v>518000000</v>
      </c>
      <c r="BA17" s="96">
        <v>560000000</v>
      </c>
      <c r="BB17" s="96">
        <v>675000000</v>
      </c>
      <c r="BC17" s="96">
        <v>573000000</v>
      </c>
      <c r="BD17" s="96">
        <v>570000000</v>
      </c>
      <c r="BE17" s="96">
        <v>640000000</v>
      </c>
      <c r="BF17" s="96">
        <v>638000000</v>
      </c>
      <c r="BG17" s="96">
        <v>643000000</v>
      </c>
      <c r="BH17" s="96">
        <v>673000000</v>
      </c>
      <c r="BI17" s="96">
        <v>671000000</v>
      </c>
      <c r="BJ17" s="96">
        <v>612000000</v>
      </c>
      <c r="BK17" s="96">
        <v>641000000</v>
      </c>
      <c r="BL17" s="96">
        <v>638000000</v>
      </c>
    </row>
    <row r="18" spans="1:65" x14ac:dyDescent="0.2">
      <c r="A18" s="96" t="s">
        <v>91</v>
      </c>
      <c r="B18" s="96" t="s">
        <v>314</v>
      </c>
      <c r="C18" s="96" t="s">
        <v>296</v>
      </c>
      <c r="D18" s="96" t="s">
        <v>297</v>
      </c>
      <c r="V18" s="96">
        <v>77496753.703703701</v>
      </c>
      <c r="W18" s="96">
        <v>87879341.481481478</v>
      </c>
      <c r="X18" s="96">
        <v>109079978.88888888</v>
      </c>
      <c r="Y18" s="96">
        <v>131431026.66666666</v>
      </c>
      <c r="Z18" s="96">
        <v>147841734.44444445</v>
      </c>
      <c r="AA18" s="96">
        <v>164369278.88888887</v>
      </c>
      <c r="AB18" s="96">
        <v>182144092.96296296</v>
      </c>
      <c r="AC18" s="96">
        <v>208372846.29629627</v>
      </c>
      <c r="AD18" s="96">
        <v>240923924.81481481</v>
      </c>
      <c r="AE18" s="96">
        <v>290440140.74074072</v>
      </c>
      <c r="AF18" s="96">
        <v>337174861.85185182</v>
      </c>
      <c r="AG18" s="96">
        <v>398637727.77777773</v>
      </c>
      <c r="AH18" s="96">
        <v>438794788.51851851</v>
      </c>
      <c r="AI18" s="96">
        <v>459470370.37037033</v>
      </c>
      <c r="AJ18" s="96">
        <v>481707407.4074074</v>
      </c>
      <c r="AK18" s="96">
        <v>499281481.48148143</v>
      </c>
      <c r="AL18" s="96">
        <v>535174074.07407403</v>
      </c>
      <c r="AM18" s="96">
        <v>589429629.62962961</v>
      </c>
      <c r="AN18" s="96">
        <v>577281481.48148143</v>
      </c>
      <c r="AO18" s="96">
        <v>633729629.62962961</v>
      </c>
      <c r="AP18" s="96">
        <v>680618518.51851845</v>
      </c>
      <c r="AQ18" s="96">
        <v>727859259.25925922</v>
      </c>
      <c r="AR18" s="96">
        <v>766199999.99999988</v>
      </c>
      <c r="AS18" s="96">
        <v>826370370.37037027</v>
      </c>
      <c r="AT18" s="96">
        <v>800481481.48148143</v>
      </c>
      <c r="AU18" s="96">
        <v>814381481.48148143</v>
      </c>
      <c r="AV18" s="96">
        <v>856396296.29629624</v>
      </c>
      <c r="AW18" s="96">
        <v>919729629.62962961</v>
      </c>
      <c r="AX18" s="96">
        <v>1022962962.9629629</v>
      </c>
      <c r="AY18" s="96">
        <v>1157662962.9629629</v>
      </c>
      <c r="AZ18" s="96">
        <v>1312759259.2592592</v>
      </c>
      <c r="BA18" s="96">
        <v>1370070370.3703704</v>
      </c>
      <c r="BB18" s="96">
        <v>1228329629.6296296</v>
      </c>
      <c r="BC18" s="96">
        <v>1148700000</v>
      </c>
      <c r="BD18" s="96">
        <v>1137637037.0370369</v>
      </c>
      <c r="BE18" s="96">
        <v>1199948148.1481481</v>
      </c>
      <c r="BF18" s="96">
        <v>1181448148.1481481</v>
      </c>
      <c r="BG18" s="96">
        <v>1249733333.3333333</v>
      </c>
      <c r="BH18" s="96">
        <v>1336692592.5925925</v>
      </c>
      <c r="BI18" s="96">
        <v>1436585185.1851852</v>
      </c>
      <c r="BJ18" s="96">
        <v>1467977777.7777777</v>
      </c>
      <c r="BK18" s="96">
        <v>1605351851.8518517</v>
      </c>
      <c r="BL18" s="96">
        <v>1661962962.9629629</v>
      </c>
      <c r="BM18" s="96">
        <v>1415059259.2592592</v>
      </c>
    </row>
    <row r="19" spans="1:65" x14ac:dyDescent="0.2">
      <c r="A19" s="96" t="s">
        <v>95</v>
      </c>
      <c r="B19" s="96" t="s">
        <v>315</v>
      </c>
      <c r="C19" s="96" t="s">
        <v>296</v>
      </c>
      <c r="D19" s="96" t="s">
        <v>297</v>
      </c>
      <c r="E19" s="96">
        <v>18577668271.922947</v>
      </c>
      <c r="F19" s="96">
        <v>19652816664.800091</v>
      </c>
      <c r="G19" s="96">
        <v>19892485160.712284</v>
      </c>
      <c r="H19" s="96">
        <v>21507447642.513157</v>
      </c>
      <c r="I19" s="96">
        <v>23764139321.312576</v>
      </c>
      <c r="J19" s="96">
        <v>25936835031.918468</v>
      </c>
      <c r="K19" s="96">
        <v>27268451114.346512</v>
      </c>
      <c r="L19" s="96">
        <v>30397580916.116024</v>
      </c>
      <c r="M19" s="96">
        <v>32665472057.341248</v>
      </c>
      <c r="N19" s="96">
        <v>36628961809.83313</v>
      </c>
      <c r="O19" s="96">
        <v>41271138985.328705</v>
      </c>
      <c r="P19" s="96">
        <v>45149512823.384476</v>
      </c>
      <c r="Q19" s="96">
        <v>51967289719.626167</v>
      </c>
      <c r="R19" s="96">
        <v>63737347853.939781</v>
      </c>
      <c r="S19" s="96">
        <v>88831245394.252029</v>
      </c>
      <c r="T19" s="96">
        <v>97171924074.832718</v>
      </c>
      <c r="U19" s="96">
        <v>104921215177.10828</v>
      </c>
      <c r="V19" s="96">
        <v>110201881165.40491</v>
      </c>
      <c r="W19" s="96">
        <v>118338596886.98398</v>
      </c>
      <c r="X19" s="96">
        <v>134712029989.77621</v>
      </c>
      <c r="Y19" s="96">
        <v>149776044568.24512</v>
      </c>
      <c r="Z19" s="96">
        <v>176642284918.147</v>
      </c>
      <c r="AA19" s="96">
        <v>193770274743.46243</v>
      </c>
      <c r="AB19" s="96">
        <v>177030416471.68927</v>
      </c>
      <c r="AC19" s="96">
        <v>193242166274.22568</v>
      </c>
      <c r="AD19" s="96">
        <v>180235483623.53302</v>
      </c>
      <c r="AE19" s="96">
        <v>182036933407.94629</v>
      </c>
      <c r="AF19" s="96">
        <v>189061672842.77396</v>
      </c>
      <c r="AG19" s="96">
        <v>235658469150.17462</v>
      </c>
      <c r="AH19" s="96">
        <v>299272046250.30536</v>
      </c>
      <c r="AI19" s="96">
        <v>310781069642.17004</v>
      </c>
      <c r="AJ19" s="96">
        <v>325315909269.28815</v>
      </c>
      <c r="AK19" s="96">
        <v>324884257479.04327</v>
      </c>
      <c r="AL19" s="96">
        <v>311549325463.74365</v>
      </c>
      <c r="AM19" s="96">
        <v>322213766862.67725</v>
      </c>
      <c r="AN19" s="96">
        <v>367216364716.36475</v>
      </c>
      <c r="AO19" s="96">
        <v>400302731411.22913</v>
      </c>
      <c r="AP19" s="96">
        <v>434568007512.91278</v>
      </c>
      <c r="AQ19" s="96">
        <v>398899138574.23865</v>
      </c>
      <c r="AR19" s="96">
        <v>388608221581.65179</v>
      </c>
      <c r="AS19" s="96">
        <v>415222633925.76776</v>
      </c>
      <c r="AT19" s="96">
        <v>378376086723.19415</v>
      </c>
      <c r="AU19" s="96">
        <v>394648911678.52655</v>
      </c>
      <c r="AV19" s="96">
        <v>466488060570.76294</v>
      </c>
      <c r="AW19" s="96">
        <v>612490396927.01672</v>
      </c>
      <c r="AX19" s="96">
        <v>693407758231.84485</v>
      </c>
      <c r="AY19" s="96">
        <v>746054207846.66077</v>
      </c>
      <c r="AZ19" s="96">
        <v>853099630996.30994</v>
      </c>
      <c r="BA19" s="96">
        <v>1053995523724.2615</v>
      </c>
      <c r="BB19" s="96">
        <v>927805183330.87903</v>
      </c>
      <c r="BC19" s="96">
        <v>1146138465603.8052</v>
      </c>
      <c r="BD19" s="96">
        <v>1396649906339.3474</v>
      </c>
      <c r="BE19" s="96">
        <v>1546151783872.9636</v>
      </c>
      <c r="BF19" s="96">
        <v>1576184467015.4919</v>
      </c>
      <c r="BG19" s="96">
        <v>1467483705131.7361</v>
      </c>
      <c r="BH19" s="96">
        <v>1351693984524.5029</v>
      </c>
      <c r="BI19" s="96">
        <v>1208846993739.9915</v>
      </c>
      <c r="BJ19" s="96">
        <v>1329188475752.3191</v>
      </c>
      <c r="BK19" s="96">
        <v>1432881172002.1704</v>
      </c>
      <c r="BL19" s="96">
        <v>1396567014733.2283</v>
      </c>
      <c r="BM19" s="96">
        <v>1330900925056.978</v>
      </c>
    </row>
    <row r="20" spans="1:65" x14ac:dyDescent="0.2">
      <c r="A20" s="96" t="s">
        <v>96</v>
      </c>
      <c r="B20" s="96" t="s">
        <v>316</v>
      </c>
      <c r="C20" s="96" t="s">
        <v>296</v>
      </c>
      <c r="D20" s="96" t="s">
        <v>297</v>
      </c>
      <c r="E20" s="96">
        <v>6592693841.1849499</v>
      </c>
      <c r="F20" s="96">
        <v>7311749633.3622875</v>
      </c>
      <c r="G20" s="96">
        <v>7756110210.1196642</v>
      </c>
      <c r="H20" s="96">
        <v>8374175257.7307529</v>
      </c>
      <c r="I20" s="96">
        <v>9169983885.7118511</v>
      </c>
      <c r="J20" s="96">
        <v>9994070615.8599701</v>
      </c>
      <c r="K20" s="96">
        <v>10887682273.101418</v>
      </c>
      <c r="L20" s="96">
        <v>11579431668.916473</v>
      </c>
      <c r="M20" s="96">
        <v>12440625312.868534</v>
      </c>
      <c r="N20" s="96">
        <v>13582798556.240419</v>
      </c>
      <c r="O20" s="96">
        <v>15373005557.025669</v>
      </c>
      <c r="P20" s="96">
        <v>17858486066.747437</v>
      </c>
      <c r="Q20" s="96">
        <v>22059612476.933151</v>
      </c>
      <c r="R20" s="96">
        <v>29515467706.795979</v>
      </c>
      <c r="S20" s="96">
        <v>35189299911.660774</v>
      </c>
      <c r="T20" s="96">
        <v>40059206763.056015</v>
      </c>
      <c r="U20" s="96">
        <v>42959976221.523354</v>
      </c>
      <c r="V20" s="96">
        <v>51545758887.686287</v>
      </c>
      <c r="W20" s="96">
        <v>62052259073.249321</v>
      </c>
      <c r="X20" s="96">
        <v>73937296963.458572</v>
      </c>
      <c r="Y20" s="96">
        <v>82058912997.234634</v>
      </c>
      <c r="Z20" s="96">
        <v>71034228443.062042</v>
      </c>
      <c r="AA20" s="96">
        <v>71275287569.573288</v>
      </c>
      <c r="AB20" s="96">
        <v>72121016546.652374</v>
      </c>
      <c r="AC20" s="96">
        <v>67985344886.871605</v>
      </c>
      <c r="AD20" s="96">
        <v>69386774408.08725</v>
      </c>
      <c r="AE20" s="96">
        <v>99036164939.161789</v>
      </c>
      <c r="AF20" s="96">
        <v>124168442533.73967</v>
      </c>
      <c r="AG20" s="96">
        <v>133339397080.12927</v>
      </c>
      <c r="AH20" s="96">
        <v>133105805512.22049</v>
      </c>
      <c r="AI20" s="96">
        <v>166463386179.35373</v>
      </c>
      <c r="AJ20" s="96">
        <v>173794177961.10782</v>
      </c>
      <c r="AK20" s="96">
        <v>195078126721.76309</v>
      </c>
      <c r="AL20" s="96">
        <v>190379720809.18018</v>
      </c>
      <c r="AM20" s="96">
        <v>203535242741.83835</v>
      </c>
      <c r="AN20" s="96">
        <v>241038283062.64502</v>
      </c>
      <c r="AO20" s="96">
        <v>237250948791.26593</v>
      </c>
      <c r="AP20" s="96">
        <v>212790348404.55518</v>
      </c>
      <c r="AQ20" s="96">
        <v>218259904401.95642</v>
      </c>
      <c r="AR20" s="96">
        <v>217185787342.85104</v>
      </c>
      <c r="AS20" s="96">
        <v>196799778883.36099</v>
      </c>
      <c r="AT20" s="96">
        <v>197337879194.63089</v>
      </c>
      <c r="AU20" s="96">
        <v>213377771503.85846</v>
      </c>
      <c r="AV20" s="96">
        <v>261695778781.03836</v>
      </c>
      <c r="AW20" s="96">
        <v>300904221504.84229</v>
      </c>
      <c r="AX20" s="96">
        <v>315974418604.65112</v>
      </c>
      <c r="AY20" s="96">
        <v>335998557270.10413</v>
      </c>
      <c r="AZ20" s="96">
        <v>388691445387.35284</v>
      </c>
      <c r="BA20" s="96">
        <v>430294287388.31116</v>
      </c>
      <c r="BB20" s="96">
        <v>400172297860.51678</v>
      </c>
      <c r="BC20" s="96">
        <v>391892746544.68994</v>
      </c>
      <c r="BD20" s="96">
        <v>431120310088.8197</v>
      </c>
      <c r="BE20" s="96">
        <v>409425234155.26318</v>
      </c>
      <c r="BF20" s="96">
        <v>430068712971.86731</v>
      </c>
      <c r="BG20" s="96">
        <v>441996131736.50793</v>
      </c>
      <c r="BH20" s="96">
        <v>381817565893.57379</v>
      </c>
      <c r="BI20" s="96">
        <v>395568644341.0376</v>
      </c>
      <c r="BJ20" s="96">
        <v>416207272209.53796</v>
      </c>
      <c r="BK20" s="96">
        <v>454872626780.00531</v>
      </c>
      <c r="BL20" s="96">
        <v>445075391688.15613</v>
      </c>
      <c r="BM20" s="96">
        <v>428965397959.45642</v>
      </c>
    </row>
    <row r="21" spans="1:65" x14ac:dyDescent="0.2">
      <c r="A21" s="96" t="s">
        <v>97</v>
      </c>
      <c r="B21" s="96" t="s">
        <v>317</v>
      </c>
      <c r="C21" s="96" t="s">
        <v>296</v>
      </c>
      <c r="D21" s="96" t="s">
        <v>297</v>
      </c>
      <c r="AK21" s="96">
        <v>446305555.55555552</v>
      </c>
      <c r="AL21" s="96">
        <v>1570000000</v>
      </c>
      <c r="AM21" s="96">
        <v>1193312101.9108281</v>
      </c>
      <c r="AN21" s="96">
        <v>2417355840.0362525</v>
      </c>
      <c r="AO21" s="96">
        <v>3176333837.0335932</v>
      </c>
      <c r="AP21" s="96">
        <v>3962238113.1602054</v>
      </c>
      <c r="AQ21" s="96">
        <v>4446368570.6901007</v>
      </c>
      <c r="AR21" s="96">
        <v>4581432038.8349514</v>
      </c>
      <c r="AS21" s="96">
        <v>5272798390.7018328</v>
      </c>
      <c r="AT21" s="96">
        <v>5707720390.8514977</v>
      </c>
      <c r="AU21" s="96">
        <v>6235856819.5844479</v>
      </c>
      <c r="AV21" s="96">
        <v>7276753894.7154064</v>
      </c>
      <c r="AW21" s="96">
        <v>8680370408.0594292</v>
      </c>
      <c r="AX21" s="96">
        <v>13245716099.005713</v>
      </c>
      <c r="AY21" s="96">
        <v>20982986344.302666</v>
      </c>
      <c r="AZ21" s="96">
        <v>33050343782.775902</v>
      </c>
      <c r="BA21" s="96">
        <v>48852482960.077896</v>
      </c>
      <c r="BB21" s="96">
        <v>44291490420.502617</v>
      </c>
      <c r="BC21" s="96">
        <v>52909294791.926239</v>
      </c>
      <c r="BD21" s="96">
        <v>65951627200.202614</v>
      </c>
      <c r="BE21" s="96">
        <v>69683935845.213852</v>
      </c>
      <c r="BF21" s="96">
        <v>74164435946.462723</v>
      </c>
      <c r="BG21" s="96">
        <v>75244294275.149811</v>
      </c>
      <c r="BH21" s="96">
        <v>53074370486.043335</v>
      </c>
      <c r="BI21" s="96">
        <v>37867518957.197472</v>
      </c>
      <c r="BJ21" s="96">
        <v>40865558912.386703</v>
      </c>
      <c r="BK21" s="96">
        <v>47112941176.470589</v>
      </c>
      <c r="BL21" s="96">
        <v>48174235294.117645</v>
      </c>
      <c r="BM21" s="96">
        <v>42607176470.588234</v>
      </c>
    </row>
    <row r="22" spans="1:65" x14ac:dyDescent="0.2">
      <c r="A22" s="96" t="s">
        <v>111</v>
      </c>
      <c r="B22" s="96" t="s">
        <v>318</v>
      </c>
      <c r="C22" s="96" t="s">
        <v>296</v>
      </c>
      <c r="D22" s="96" t="s">
        <v>297</v>
      </c>
      <c r="E22" s="96">
        <v>195999990</v>
      </c>
      <c r="F22" s="96">
        <v>202999992</v>
      </c>
      <c r="G22" s="96">
        <v>213500006</v>
      </c>
      <c r="H22" s="96">
        <v>232749998</v>
      </c>
      <c r="I22" s="96">
        <v>260750008</v>
      </c>
      <c r="J22" s="96">
        <v>158994962.96296296</v>
      </c>
      <c r="K22" s="96">
        <v>165444571.42857143</v>
      </c>
      <c r="L22" s="96">
        <v>178297142.85714287</v>
      </c>
      <c r="M22" s="96">
        <v>183200000</v>
      </c>
      <c r="N22" s="96">
        <v>190205714.2857143</v>
      </c>
      <c r="O22" s="96">
        <v>242732571.42857143</v>
      </c>
      <c r="P22" s="96">
        <v>252842285.7142857</v>
      </c>
      <c r="Q22" s="96">
        <v>246804571.42857143</v>
      </c>
      <c r="R22" s="96">
        <v>304339839.55214554</v>
      </c>
      <c r="S22" s="96">
        <v>345263492.06349206</v>
      </c>
      <c r="T22" s="96">
        <v>420986666.66666663</v>
      </c>
      <c r="U22" s="96">
        <v>448412753.62318838</v>
      </c>
      <c r="V22" s="96">
        <v>547535555.55555558</v>
      </c>
      <c r="W22" s="96">
        <v>610225555.55555558</v>
      </c>
      <c r="X22" s="96">
        <v>782496666.66666663</v>
      </c>
      <c r="Y22" s="96">
        <v>919726666.66666663</v>
      </c>
      <c r="Z22" s="96">
        <v>969046666.66666663</v>
      </c>
      <c r="AA22" s="96">
        <v>1013222222.2222222</v>
      </c>
      <c r="AB22" s="96">
        <v>1082926304.464766</v>
      </c>
      <c r="AC22" s="96">
        <v>987143931.16698694</v>
      </c>
      <c r="AD22" s="96">
        <v>1149979285.7734692</v>
      </c>
      <c r="AE22" s="96">
        <v>1201725497.065779</v>
      </c>
      <c r="AF22" s="96">
        <v>1131466494.0110068</v>
      </c>
      <c r="AG22" s="96">
        <v>1082403219.4878733</v>
      </c>
      <c r="AH22" s="96">
        <v>1113924130.4114907</v>
      </c>
      <c r="AI22" s="96">
        <v>1132101252.5181746</v>
      </c>
      <c r="AJ22" s="96">
        <v>1167398478.3459036</v>
      </c>
      <c r="AK22" s="96">
        <v>1083037670.60484</v>
      </c>
      <c r="AL22" s="96">
        <v>938632612.02635908</v>
      </c>
      <c r="AM22" s="96">
        <v>925030590.15368295</v>
      </c>
      <c r="AN22" s="96">
        <v>1000428393.885281</v>
      </c>
      <c r="AO22" s="96">
        <v>869033856.31709325</v>
      </c>
      <c r="AP22" s="96">
        <v>972896267.91542494</v>
      </c>
      <c r="AQ22" s="96">
        <v>893770806.07764149</v>
      </c>
      <c r="AR22" s="96">
        <v>808077223.36574638</v>
      </c>
      <c r="AS22" s="96">
        <v>870486065.88313663</v>
      </c>
      <c r="AT22" s="96">
        <v>876794723.06858552</v>
      </c>
      <c r="AU22" s="96">
        <v>825394490.15911055</v>
      </c>
      <c r="AV22" s="96">
        <v>784654423.62047637</v>
      </c>
      <c r="AW22" s="96">
        <v>915257323.39609957</v>
      </c>
      <c r="AX22" s="96">
        <v>1117113045.6522198</v>
      </c>
      <c r="AY22" s="96">
        <v>1273375020.2686229</v>
      </c>
      <c r="AZ22" s="96">
        <v>1356199364.8588181</v>
      </c>
      <c r="BA22" s="96">
        <v>1611835901.9062979</v>
      </c>
      <c r="BB22" s="96">
        <v>1781455092.0711389</v>
      </c>
      <c r="BC22" s="96">
        <v>2032135191.4621601</v>
      </c>
      <c r="BD22" s="96">
        <v>2235820808.7291312</v>
      </c>
      <c r="BE22" s="96">
        <v>2333308059.0240331</v>
      </c>
      <c r="BF22" s="96">
        <v>2451625280.1953678</v>
      </c>
      <c r="BG22" s="96">
        <v>2705783330.3879108</v>
      </c>
      <c r="BH22" s="96">
        <v>3104394792.2841301</v>
      </c>
      <c r="BI22" s="96">
        <v>2959641046.9229121</v>
      </c>
      <c r="BJ22" s="96">
        <v>3172292379.3632936</v>
      </c>
      <c r="BK22" s="96">
        <v>3036937141.2706223</v>
      </c>
      <c r="BL22" s="96">
        <v>3012308945.6267095</v>
      </c>
      <c r="BM22" s="96">
        <v>3258187232.6315856</v>
      </c>
    </row>
    <row r="23" spans="1:65" x14ac:dyDescent="0.2">
      <c r="A23" s="96" t="s">
        <v>101</v>
      </c>
      <c r="B23" s="96" t="s">
        <v>319</v>
      </c>
      <c r="C23" s="96" t="s">
        <v>296</v>
      </c>
      <c r="D23" s="96" t="s">
        <v>297</v>
      </c>
      <c r="E23" s="96">
        <v>11658722590.990019</v>
      </c>
      <c r="F23" s="96">
        <v>12400145221.594988</v>
      </c>
      <c r="G23" s="96">
        <v>13264015675.319344</v>
      </c>
      <c r="H23" s="96">
        <v>14260017387.049244</v>
      </c>
      <c r="I23" s="96">
        <v>15960106680.673218</v>
      </c>
      <c r="J23" s="96">
        <v>17371457607.937378</v>
      </c>
      <c r="K23" s="96">
        <v>18651883472.480846</v>
      </c>
      <c r="L23" s="96">
        <v>19992040788.45929</v>
      </c>
      <c r="M23" s="96">
        <v>21376353113.474991</v>
      </c>
      <c r="N23" s="96">
        <v>23710735894.702213</v>
      </c>
      <c r="O23" s="96">
        <v>26706196046.79306</v>
      </c>
      <c r="P23" s="96">
        <v>29821661869.912014</v>
      </c>
      <c r="Q23" s="96">
        <v>37209418018.513428</v>
      </c>
      <c r="R23" s="96">
        <v>47743801490.374664</v>
      </c>
      <c r="S23" s="96">
        <v>56033077879.03894</v>
      </c>
      <c r="T23" s="96">
        <v>65678189097.290779</v>
      </c>
      <c r="U23" s="96">
        <v>71113882967.607101</v>
      </c>
      <c r="V23" s="96">
        <v>82839905458.638153</v>
      </c>
      <c r="W23" s="96">
        <v>101246526194.44089</v>
      </c>
      <c r="X23" s="96">
        <v>116315456796.918</v>
      </c>
      <c r="Y23" s="96">
        <v>126829314388.19148</v>
      </c>
      <c r="Z23" s="96">
        <v>104730018470.23033</v>
      </c>
      <c r="AA23" s="96">
        <v>92095926187.533112</v>
      </c>
      <c r="AB23" s="96">
        <v>87184239053.25444</v>
      </c>
      <c r="AC23" s="96">
        <v>83349530159.173416</v>
      </c>
      <c r="AD23" s="96">
        <v>86268264148.379639</v>
      </c>
      <c r="AE23" s="96">
        <v>120018787249.41304</v>
      </c>
      <c r="AF23" s="96">
        <v>149394404105.8887</v>
      </c>
      <c r="AG23" s="96">
        <v>162299103675.26056</v>
      </c>
      <c r="AH23" s="96">
        <v>164221056511.05652</v>
      </c>
      <c r="AI23" s="96">
        <v>205331747947.85129</v>
      </c>
      <c r="AJ23" s="96">
        <v>210510999409.33255</v>
      </c>
      <c r="AK23" s="96">
        <v>234781652446.67502</v>
      </c>
      <c r="AL23" s="96">
        <v>224721795708.95523</v>
      </c>
      <c r="AM23" s="96">
        <v>244884129491.19846</v>
      </c>
      <c r="AN23" s="96">
        <v>288025588396.27808</v>
      </c>
      <c r="AO23" s="96">
        <v>279201433224.75574</v>
      </c>
      <c r="AP23" s="96">
        <v>252708051420.83896</v>
      </c>
      <c r="AQ23" s="96">
        <v>258528339631.02911</v>
      </c>
      <c r="AR23" s="96">
        <v>258158533986.78885</v>
      </c>
      <c r="AS23" s="96">
        <v>236204532891.10007</v>
      </c>
      <c r="AT23" s="96">
        <v>236541297539.1499</v>
      </c>
      <c r="AU23" s="96">
        <v>257157820440.42914</v>
      </c>
      <c r="AV23" s="96">
        <v>317381715575.62079</v>
      </c>
      <c r="AW23" s="96">
        <v>368537000248.32379</v>
      </c>
      <c r="AX23" s="96">
        <v>385570948886.95435</v>
      </c>
      <c r="AY23" s="96">
        <v>407918078032.86914</v>
      </c>
      <c r="AZ23" s="96">
        <v>470324254037.77716</v>
      </c>
      <c r="BA23" s="96">
        <v>515223524241.98041</v>
      </c>
      <c r="BB23" s="96">
        <v>481345929424.84021</v>
      </c>
      <c r="BC23" s="96">
        <v>480951629493.03296</v>
      </c>
      <c r="BD23" s="96">
        <v>522645519183.59094</v>
      </c>
      <c r="BE23" s="96">
        <v>496181260258.30011</v>
      </c>
      <c r="BF23" s="96">
        <v>521642714407.84277</v>
      </c>
      <c r="BG23" s="96">
        <v>534678075827.36139</v>
      </c>
      <c r="BH23" s="96">
        <v>462149679343.82184</v>
      </c>
      <c r="BI23" s="96">
        <v>475739588764.75891</v>
      </c>
      <c r="BJ23" s="96">
        <v>501522868356.4411</v>
      </c>
      <c r="BK23" s="96">
        <v>543410654016.60168</v>
      </c>
      <c r="BL23" s="96">
        <v>533254518108.23444</v>
      </c>
      <c r="BM23" s="96">
        <v>515332499627.86133</v>
      </c>
    </row>
    <row r="24" spans="1:65" x14ac:dyDescent="0.2">
      <c r="A24" s="96" t="s">
        <v>103</v>
      </c>
      <c r="B24" s="96" t="s">
        <v>320</v>
      </c>
      <c r="C24" s="96" t="s">
        <v>296</v>
      </c>
      <c r="D24" s="96" t="s">
        <v>297</v>
      </c>
      <c r="E24" s="96">
        <v>226195579.35701001</v>
      </c>
      <c r="F24" s="96">
        <v>235668222.42998353</v>
      </c>
      <c r="G24" s="96">
        <v>236434906.75426987</v>
      </c>
      <c r="H24" s="96">
        <v>253927646.47590935</v>
      </c>
      <c r="I24" s="96">
        <v>269818988.25926268</v>
      </c>
      <c r="J24" s="96">
        <v>289908720.64862245</v>
      </c>
      <c r="K24" s="96">
        <v>302925280.7735641</v>
      </c>
      <c r="L24" s="96">
        <v>306222000.40731555</v>
      </c>
      <c r="M24" s="96">
        <v>326323097.35596395</v>
      </c>
      <c r="N24" s="96">
        <v>330748211.45973659</v>
      </c>
      <c r="O24" s="96">
        <v>333627758.15466613</v>
      </c>
      <c r="P24" s="96">
        <v>335072975.21576577</v>
      </c>
      <c r="Q24" s="96">
        <v>410331900.95053083</v>
      </c>
      <c r="R24" s="96">
        <v>504376035.7164008</v>
      </c>
      <c r="S24" s="96">
        <v>554654786.96510708</v>
      </c>
      <c r="T24" s="96">
        <v>676870140.34152865</v>
      </c>
      <c r="U24" s="96">
        <v>698408244.38534343</v>
      </c>
      <c r="V24" s="96">
        <v>750049739.15223765</v>
      </c>
      <c r="W24" s="96">
        <v>928843304.78396535</v>
      </c>
      <c r="X24" s="96">
        <v>1186231265.1841657</v>
      </c>
      <c r="Y24" s="96">
        <v>1405251547.2388248</v>
      </c>
      <c r="Z24" s="96">
        <v>1291119965.1126204</v>
      </c>
      <c r="AA24" s="96">
        <v>1267778489.0307946</v>
      </c>
      <c r="AB24" s="96">
        <v>1095348302.9186547</v>
      </c>
      <c r="AC24" s="96">
        <v>1051133927.0000894</v>
      </c>
      <c r="AD24" s="96">
        <v>1045712703.0269575</v>
      </c>
      <c r="AE24" s="96">
        <v>1336102040.7102506</v>
      </c>
      <c r="AF24" s="96">
        <v>1562412030.3483834</v>
      </c>
      <c r="AG24" s="96">
        <v>1620246187.15171</v>
      </c>
      <c r="AH24" s="96">
        <v>1502294411.4620214</v>
      </c>
      <c r="AI24" s="96">
        <v>1959965243.7626901</v>
      </c>
      <c r="AJ24" s="96">
        <v>1986437859.9034622</v>
      </c>
      <c r="AK24" s="96">
        <v>1695315305.7030787</v>
      </c>
      <c r="AL24" s="96">
        <v>2274557914.074811</v>
      </c>
      <c r="AM24" s="96">
        <v>1598075944.8587544</v>
      </c>
      <c r="AN24" s="96">
        <v>2169627138.3497105</v>
      </c>
      <c r="AO24" s="96">
        <v>2361116448.1353278</v>
      </c>
      <c r="AP24" s="96">
        <v>2268301645.093658</v>
      </c>
      <c r="AQ24" s="96">
        <v>2455092688.1478043</v>
      </c>
      <c r="AR24" s="96">
        <v>3677393996.8376694</v>
      </c>
      <c r="AS24" s="96">
        <v>3519991440.3235044</v>
      </c>
      <c r="AT24" s="96">
        <v>3666222633.8362441</v>
      </c>
      <c r="AU24" s="96">
        <v>4194342689.2626786</v>
      </c>
      <c r="AV24" s="96">
        <v>5349258092.891161</v>
      </c>
      <c r="AW24" s="96">
        <v>6190270377.0755472</v>
      </c>
      <c r="AX24" s="96">
        <v>6567654958.7536955</v>
      </c>
      <c r="AY24" s="96">
        <v>7034111316.2991858</v>
      </c>
      <c r="AZ24" s="96">
        <v>8169048374.7078285</v>
      </c>
      <c r="BA24" s="96">
        <v>9787734516.7416</v>
      </c>
      <c r="BB24" s="96">
        <v>9738626509.9336357</v>
      </c>
      <c r="BC24" s="96">
        <v>9535345011.4879704</v>
      </c>
      <c r="BD24" s="96">
        <v>10693321370.03598</v>
      </c>
      <c r="BE24" s="96">
        <v>11141358105.985321</v>
      </c>
      <c r="BF24" s="96">
        <v>12517845127.677475</v>
      </c>
      <c r="BG24" s="96">
        <v>13284527850.263166</v>
      </c>
      <c r="BH24" s="96">
        <v>11388160997.108948</v>
      </c>
      <c r="BI24" s="96">
        <v>11821065852.12709</v>
      </c>
      <c r="BJ24" s="96">
        <v>12701655845.961237</v>
      </c>
      <c r="BK24" s="96">
        <v>14250987026.053297</v>
      </c>
      <c r="BL24" s="96">
        <v>14391686309.032972</v>
      </c>
      <c r="BM24" s="96">
        <v>15651545208.878334</v>
      </c>
    </row>
    <row r="25" spans="1:65" x14ac:dyDescent="0.2">
      <c r="A25" s="96" t="s">
        <v>110</v>
      </c>
      <c r="B25" s="96" t="s">
        <v>321</v>
      </c>
      <c r="C25" s="96" t="s">
        <v>296</v>
      </c>
      <c r="D25" s="96" t="s">
        <v>297</v>
      </c>
      <c r="E25" s="96">
        <v>330442817.16885859</v>
      </c>
      <c r="F25" s="96">
        <v>350247237.11684048</v>
      </c>
      <c r="G25" s="96">
        <v>379567023.34030843</v>
      </c>
      <c r="H25" s="96">
        <v>394040588.30347681</v>
      </c>
      <c r="I25" s="96">
        <v>410321618.17137039</v>
      </c>
      <c r="J25" s="96">
        <v>422916848.42420805</v>
      </c>
      <c r="K25" s="96">
        <v>433889831.58470583</v>
      </c>
      <c r="L25" s="96">
        <v>450753993.17644775</v>
      </c>
      <c r="M25" s="96">
        <v>460442678.21704793</v>
      </c>
      <c r="N25" s="96">
        <v>478298597.55670667</v>
      </c>
      <c r="O25" s="96">
        <v>458404330.12509626</v>
      </c>
      <c r="P25" s="96">
        <v>482411103.78727216</v>
      </c>
      <c r="Q25" s="96">
        <v>578595583.97572327</v>
      </c>
      <c r="R25" s="96">
        <v>674773518.41183877</v>
      </c>
      <c r="S25" s="96">
        <v>751133330.59138441</v>
      </c>
      <c r="T25" s="96">
        <v>939972703.46302056</v>
      </c>
      <c r="U25" s="96">
        <v>976547163.53386998</v>
      </c>
      <c r="V25" s="96">
        <v>1131224818.3305337</v>
      </c>
      <c r="W25" s="96">
        <v>1475583383.3726482</v>
      </c>
      <c r="X25" s="96">
        <v>1748480982.1851661</v>
      </c>
      <c r="Y25" s="96">
        <v>1928719477.4128692</v>
      </c>
      <c r="Z25" s="96">
        <v>1775842026.4121017</v>
      </c>
      <c r="AA25" s="96">
        <v>1754449845.3012011</v>
      </c>
      <c r="AB25" s="96">
        <v>1600278756.4358931</v>
      </c>
      <c r="AC25" s="96">
        <v>1459880018.5464602</v>
      </c>
      <c r="AD25" s="96">
        <v>1552493068.4253991</v>
      </c>
      <c r="AE25" s="96">
        <v>2036303381.2014174</v>
      </c>
      <c r="AF25" s="96">
        <v>2369834650.0892072</v>
      </c>
      <c r="AG25" s="96">
        <v>2616040645.8726287</v>
      </c>
      <c r="AH25" s="96">
        <v>2615587725.7739062</v>
      </c>
      <c r="AI25" s="96">
        <v>3101300641.8751159</v>
      </c>
      <c r="AJ25" s="96">
        <v>3135045684.1006017</v>
      </c>
      <c r="AK25" s="96">
        <v>3356692517.8641725</v>
      </c>
      <c r="AL25" s="96">
        <v>3199536227.9481826</v>
      </c>
      <c r="AM25" s="96">
        <v>1895290623.4403276</v>
      </c>
      <c r="AN25" s="96">
        <v>2379518099.226603</v>
      </c>
      <c r="AO25" s="96">
        <v>2586550747.0984402</v>
      </c>
      <c r="AP25" s="96">
        <v>2447668984.5313115</v>
      </c>
      <c r="AQ25" s="96">
        <v>2804902248.285368</v>
      </c>
      <c r="AR25" s="96">
        <v>3389566982.5157323</v>
      </c>
      <c r="AS25" s="96">
        <v>2968369991.4672885</v>
      </c>
      <c r="AT25" s="96">
        <v>3190371050.4552379</v>
      </c>
      <c r="AU25" s="96">
        <v>3622350203.9459534</v>
      </c>
      <c r="AV25" s="96">
        <v>4740768355.2297363</v>
      </c>
      <c r="AW25" s="96">
        <v>5451688868.4297361</v>
      </c>
      <c r="AX25" s="96">
        <v>6146352742.0331278</v>
      </c>
      <c r="AY25" s="96">
        <v>6547420133.69942</v>
      </c>
      <c r="AZ25" s="96">
        <v>7625723123.549387</v>
      </c>
      <c r="BA25" s="96">
        <v>9451436358.9686108</v>
      </c>
      <c r="BB25" s="96">
        <v>9450697335.5356464</v>
      </c>
      <c r="BC25" s="96">
        <v>10109618964.284754</v>
      </c>
      <c r="BD25" s="96">
        <v>12080296644.064301</v>
      </c>
      <c r="BE25" s="96">
        <v>12561016091.467287</v>
      </c>
      <c r="BF25" s="96">
        <v>13444301139.138399</v>
      </c>
      <c r="BG25" s="96">
        <v>13943016923.901682</v>
      </c>
      <c r="BH25" s="96">
        <v>11832159275.60297</v>
      </c>
      <c r="BI25" s="96">
        <v>12833363370.174025</v>
      </c>
      <c r="BJ25" s="96">
        <v>14106956830.085659</v>
      </c>
      <c r="BK25" s="96">
        <v>16059910870.623903</v>
      </c>
      <c r="BL25" s="96">
        <v>15990803569.996128</v>
      </c>
      <c r="BM25" s="96">
        <v>17369059295.222607</v>
      </c>
    </row>
    <row r="26" spans="1:65" x14ac:dyDescent="0.2">
      <c r="A26" s="96" t="s">
        <v>2</v>
      </c>
      <c r="B26" s="96" t="s">
        <v>322</v>
      </c>
      <c r="C26" s="96" t="s">
        <v>296</v>
      </c>
      <c r="D26" s="96" t="s">
        <v>297</v>
      </c>
      <c r="E26" s="96">
        <v>4274893913.4953609</v>
      </c>
      <c r="F26" s="96">
        <v>4817580183.6015539</v>
      </c>
      <c r="G26" s="96">
        <v>5081413339.7863493</v>
      </c>
      <c r="H26" s="96">
        <v>5319458351.1623526</v>
      </c>
      <c r="I26" s="96">
        <v>5386054619.3498726</v>
      </c>
      <c r="J26" s="96">
        <v>5906636557.0009193</v>
      </c>
      <c r="K26" s="96">
        <v>6439687598.323245</v>
      </c>
      <c r="L26" s="96">
        <v>7253575399.3214951</v>
      </c>
      <c r="M26" s="96">
        <v>7483685473.5127468</v>
      </c>
      <c r="N26" s="96">
        <v>8471006100.9539871</v>
      </c>
      <c r="O26" s="96">
        <v>8992721809.3933239</v>
      </c>
      <c r="P26" s="96">
        <v>8751842839.7965775</v>
      </c>
      <c r="Q26" s="96">
        <v>6288245866.666667</v>
      </c>
      <c r="R26" s="96">
        <v>8086725729.3407021</v>
      </c>
      <c r="S26" s="96">
        <v>12512460519.708761</v>
      </c>
      <c r="T26" s="96">
        <v>19448348073.456512</v>
      </c>
      <c r="U26" s="96">
        <v>10117113333.333334</v>
      </c>
      <c r="V26" s="96">
        <v>9651149301.8745956</v>
      </c>
      <c r="W26" s="96">
        <v>13281767142.857143</v>
      </c>
      <c r="X26" s="96">
        <v>15565480321.944809</v>
      </c>
      <c r="Y26" s="96">
        <v>18138049095.607235</v>
      </c>
      <c r="Z26" s="96">
        <v>20249694002.447979</v>
      </c>
      <c r="AA26" s="96">
        <v>18525399201.596806</v>
      </c>
      <c r="AB26" s="96">
        <v>17609048821.54882</v>
      </c>
      <c r="AC26" s="96">
        <v>18920840000</v>
      </c>
      <c r="AD26" s="96">
        <v>22278423076.923077</v>
      </c>
      <c r="AE26" s="96">
        <v>21774033333.333332</v>
      </c>
      <c r="AF26" s="96">
        <v>24298032258.064518</v>
      </c>
      <c r="AG26" s="96">
        <v>26579005760.348606</v>
      </c>
      <c r="AH26" s="96">
        <v>28781714763.801205</v>
      </c>
      <c r="AI26" s="96">
        <v>31598341233.558998</v>
      </c>
      <c r="AJ26" s="96">
        <v>30957483949.57983</v>
      </c>
      <c r="AK26" s="96">
        <v>31708874594.164455</v>
      </c>
      <c r="AL26" s="96">
        <v>33166519417.989422</v>
      </c>
      <c r="AM26" s="96">
        <v>33768660882.793015</v>
      </c>
      <c r="AN26" s="96">
        <v>37939748768.656715</v>
      </c>
      <c r="AO26" s="96">
        <v>46438484107.57946</v>
      </c>
      <c r="AP26" s="96">
        <v>48244309133.489456</v>
      </c>
      <c r="AQ26" s="96">
        <v>49984559471.365639</v>
      </c>
      <c r="AR26" s="96">
        <v>51270569883.527458</v>
      </c>
      <c r="AS26" s="96">
        <v>53369787318.624527</v>
      </c>
      <c r="AT26" s="96">
        <v>53991289844.329132</v>
      </c>
      <c r="AU26" s="96">
        <v>54724081490.510185</v>
      </c>
      <c r="AV26" s="96">
        <v>60158929188.255615</v>
      </c>
      <c r="AW26" s="96">
        <v>65108544250.042473</v>
      </c>
      <c r="AX26" s="96">
        <v>69442943089.430893</v>
      </c>
      <c r="AY26" s="96">
        <v>71819083683.740326</v>
      </c>
      <c r="AZ26" s="96">
        <v>79611888213.14798</v>
      </c>
      <c r="BA26" s="96">
        <v>91631278239.323715</v>
      </c>
      <c r="BB26" s="96">
        <v>102477791472.39049</v>
      </c>
      <c r="BC26" s="96">
        <v>115279077465.22643</v>
      </c>
      <c r="BD26" s="96">
        <v>128637938711.3856</v>
      </c>
      <c r="BE26" s="96">
        <v>133355749482.47754</v>
      </c>
      <c r="BF26" s="96">
        <v>149990451022.28983</v>
      </c>
      <c r="BG26" s="96">
        <v>172885454931.45309</v>
      </c>
      <c r="BH26" s="96">
        <v>195078678697.22955</v>
      </c>
      <c r="BI26" s="96">
        <v>221415188000.47534</v>
      </c>
      <c r="BJ26" s="96">
        <v>249710922462.3092</v>
      </c>
      <c r="BK26" s="96">
        <v>274038973437.27548</v>
      </c>
      <c r="BL26" s="96">
        <v>302563398919.92755</v>
      </c>
      <c r="BM26" s="96">
        <v>324239176765.0531</v>
      </c>
    </row>
    <row r="27" spans="1:65" x14ac:dyDescent="0.2">
      <c r="A27" s="96" t="s">
        <v>109</v>
      </c>
      <c r="B27" s="96" t="s">
        <v>323</v>
      </c>
      <c r="C27" s="96" t="s">
        <v>296</v>
      </c>
      <c r="D27" s="96" t="s">
        <v>297</v>
      </c>
      <c r="Y27" s="96">
        <v>19839230769.23077</v>
      </c>
      <c r="Z27" s="96">
        <v>19870000000</v>
      </c>
      <c r="AA27" s="96">
        <v>19342000000</v>
      </c>
      <c r="AB27" s="96">
        <v>16563666666.666668</v>
      </c>
      <c r="AC27" s="96">
        <v>17594944444.444447</v>
      </c>
      <c r="AD27" s="96">
        <v>17155421052.631578</v>
      </c>
      <c r="AE27" s="96">
        <v>20249294117.64706</v>
      </c>
      <c r="AF27" s="96">
        <v>28101000000</v>
      </c>
      <c r="AG27" s="96">
        <v>22555941176.470589</v>
      </c>
      <c r="AH27" s="96">
        <v>21988444444.444447</v>
      </c>
      <c r="AI27" s="96">
        <v>20632090909.090908</v>
      </c>
      <c r="AJ27" s="96">
        <v>10943548387.096775</v>
      </c>
      <c r="AK27" s="96">
        <v>10350515463.917526</v>
      </c>
      <c r="AL27" s="96">
        <v>10829710144.927536</v>
      </c>
      <c r="AM27" s="96">
        <v>9697416974.1697426</v>
      </c>
      <c r="AN27" s="96">
        <v>18983303571.428574</v>
      </c>
      <c r="AO27" s="96">
        <v>12294221472.737494</v>
      </c>
      <c r="AP27" s="96">
        <v>11315986087.163328</v>
      </c>
      <c r="AQ27" s="96">
        <v>15030695296.523518</v>
      </c>
      <c r="AR27" s="96">
        <v>13627323284.540459</v>
      </c>
      <c r="AS27" s="96">
        <v>13245833843.545425</v>
      </c>
      <c r="AT27" s="96">
        <v>14183497963.107063</v>
      </c>
      <c r="AU27" s="96">
        <v>16402846413.095812</v>
      </c>
      <c r="AV27" s="96">
        <v>21144983551.682346</v>
      </c>
      <c r="AW27" s="96">
        <v>26157894736.842106</v>
      </c>
      <c r="AX27" s="96">
        <v>29869283400.038116</v>
      </c>
      <c r="AY27" s="96">
        <v>34379808888.603859</v>
      </c>
      <c r="AZ27" s="96">
        <v>44405101469.559128</v>
      </c>
      <c r="BA27" s="96">
        <v>54438966419.863884</v>
      </c>
      <c r="BB27" s="96">
        <v>52023504656.287766</v>
      </c>
      <c r="BC27" s="96">
        <v>50381825504.264244</v>
      </c>
      <c r="BD27" s="96">
        <v>57386216850.337715</v>
      </c>
      <c r="BE27" s="96">
        <v>54033250328.515114</v>
      </c>
      <c r="BF27" s="96">
        <v>55615397665.580887</v>
      </c>
      <c r="BG27" s="96">
        <v>56901994980.328316</v>
      </c>
      <c r="BH27" s="96">
        <v>50647442756.744507</v>
      </c>
      <c r="BI27" s="96">
        <v>53806894796.380089</v>
      </c>
      <c r="BJ27" s="96">
        <v>58971520599.250938</v>
      </c>
      <c r="BK27" s="96">
        <v>66230155099.577545</v>
      </c>
      <c r="BL27" s="96">
        <v>68558815111.619919</v>
      </c>
      <c r="BM27" s="96">
        <v>69105101089.553116</v>
      </c>
    </row>
    <row r="28" spans="1:65" x14ac:dyDescent="0.2">
      <c r="A28" s="96" t="s">
        <v>98</v>
      </c>
      <c r="B28" s="96" t="s">
        <v>324</v>
      </c>
      <c r="C28" s="96" t="s">
        <v>296</v>
      </c>
      <c r="D28" s="96" t="s">
        <v>297</v>
      </c>
      <c r="Y28" s="96">
        <v>3072698328.46909</v>
      </c>
      <c r="Z28" s="96">
        <v>3467819148.9361701</v>
      </c>
      <c r="AA28" s="96">
        <v>3645744680.8510637</v>
      </c>
      <c r="AB28" s="96">
        <v>3735106382.9787235</v>
      </c>
      <c r="AC28" s="96">
        <v>3905585106.3829789</v>
      </c>
      <c r="AD28" s="96">
        <v>3651861702.1276598</v>
      </c>
      <c r="AE28" s="96">
        <v>3052393617.0212765</v>
      </c>
      <c r="AF28" s="96">
        <v>3392021010.638298</v>
      </c>
      <c r="AG28" s="96">
        <v>3702393617.0212765</v>
      </c>
      <c r="AH28" s="96">
        <v>3863563829.7872338</v>
      </c>
      <c r="AI28" s="96">
        <v>4229787234.0425529</v>
      </c>
      <c r="AJ28" s="96">
        <v>4616223404.2553196</v>
      </c>
      <c r="AK28" s="96">
        <v>4751063829.7872343</v>
      </c>
      <c r="AL28" s="96">
        <v>5200265957.4468088</v>
      </c>
      <c r="AM28" s="96">
        <v>5567553457.4468079</v>
      </c>
      <c r="AN28" s="96">
        <v>5849467819.1489363</v>
      </c>
      <c r="AO28" s="96">
        <v>6101861436.1702127</v>
      </c>
      <c r="AP28" s="96">
        <v>6349202393.6170216</v>
      </c>
      <c r="AQ28" s="96">
        <v>6183776595.7446804</v>
      </c>
      <c r="AR28" s="96">
        <v>6621010372.3404255</v>
      </c>
      <c r="AS28" s="96">
        <v>9062898936.1702118</v>
      </c>
      <c r="AT28" s="96">
        <v>8976196808.5106392</v>
      </c>
      <c r="AU28" s="96">
        <v>9593510638.2978725</v>
      </c>
      <c r="AV28" s="96">
        <v>11074813829.787233</v>
      </c>
      <c r="AW28" s="96">
        <v>13150159574.468084</v>
      </c>
      <c r="AX28" s="96">
        <v>15968723404.25532</v>
      </c>
      <c r="AY28" s="96">
        <v>18504760638.297871</v>
      </c>
      <c r="AZ28" s="96">
        <v>21730000000</v>
      </c>
      <c r="BA28" s="96">
        <v>25710904255.319149</v>
      </c>
      <c r="BB28" s="96">
        <v>22938218085.106384</v>
      </c>
      <c r="BC28" s="96">
        <v>25713271276.595745</v>
      </c>
      <c r="BD28" s="96">
        <v>28776595744.680851</v>
      </c>
      <c r="BE28" s="96">
        <v>30749308510.638298</v>
      </c>
      <c r="BF28" s="96">
        <v>32539468085.106384</v>
      </c>
      <c r="BG28" s="96">
        <v>33387712765.957447</v>
      </c>
      <c r="BH28" s="96">
        <v>31050638297.872341</v>
      </c>
      <c r="BI28" s="96">
        <v>32234973404.255318</v>
      </c>
      <c r="BJ28" s="96">
        <v>35473776595.744682</v>
      </c>
      <c r="BK28" s="96">
        <v>37652500000</v>
      </c>
      <c r="BL28" s="96">
        <v>38474521276.595741</v>
      </c>
    </row>
    <row r="29" spans="1:65" x14ac:dyDescent="0.2">
      <c r="A29" s="96" t="s">
        <v>325</v>
      </c>
      <c r="B29" s="96" t="s">
        <v>326</v>
      </c>
      <c r="C29" s="96" t="s">
        <v>296</v>
      </c>
      <c r="D29" s="96" t="s">
        <v>297</v>
      </c>
      <c r="E29" s="96">
        <v>169803921.56862745</v>
      </c>
      <c r="F29" s="96">
        <v>190098039.21568626</v>
      </c>
      <c r="G29" s="96">
        <v>212254901.96078432</v>
      </c>
      <c r="H29" s="96">
        <v>237745098.03921568</v>
      </c>
      <c r="I29" s="96">
        <v>266666666.66666666</v>
      </c>
      <c r="J29" s="96">
        <v>300392156.86274511</v>
      </c>
      <c r="K29" s="96">
        <v>340000000</v>
      </c>
      <c r="L29" s="96">
        <v>390196078.43137252</v>
      </c>
      <c r="M29" s="96">
        <v>444901960.78431374</v>
      </c>
      <c r="N29" s="96">
        <v>528137254.90196079</v>
      </c>
      <c r="O29" s="96">
        <v>538423153.69261479</v>
      </c>
      <c r="P29" s="96">
        <v>573400000</v>
      </c>
      <c r="Q29" s="96">
        <v>590900000</v>
      </c>
      <c r="R29" s="96">
        <v>670900000</v>
      </c>
      <c r="S29" s="96">
        <v>632400000</v>
      </c>
      <c r="T29" s="96">
        <v>596200000</v>
      </c>
      <c r="U29" s="96">
        <v>642100000</v>
      </c>
      <c r="V29" s="96">
        <v>713000000</v>
      </c>
      <c r="W29" s="96">
        <v>832400000</v>
      </c>
      <c r="X29" s="96">
        <v>1139800100</v>
      </c>
      <c r="Y29" s="96">
        <v>1335300000</v>
      </c>
      <c r="Z29" s="96">
        <v>1426500000</v>
      </c>
      <c r="AA29" s="96">
        <v>1578300000</v>
      </c>
      <c r="AB29" s="96">
        <v>1732800000</v>
      </c>
      <c r="AC29" s="96">
        <v>2041100000</v>
      </c>
      <c r="AD29" s="96">
        <v>2320699900</v>
      </c>
      <c r="AE29" s="96">
        <v>2472500000</v>
      </c>
      <c r="AF29" s="96">
        <v>2713999900</v>
      </c>
      <c r="AG29" s="96">
        <v>2817900000</v>
      </c>
      <c r="AH29" s="96">
        <v>3062000000</v>
      </c>
      <c r="AI29" s="96">
        <v>3166000000</v>
      </c>
      <c r="AJ29" s="96">
        <v>3111160000</v>
      </c>
      <c r="AK29" s="96">
        <v>3109000000</v>
      </c>
      <c r="AL29" s="96">
        <v>3092000000</v>
      </c>
      <c r="AM29" s="96">
        <v>3259000000</v>
      </c>
      <c r="AN29" s="96">
        <v>3429000000</v>
      </c>
      <c r="AO29" s="96">
        <v>3609000000</v>
      </c>
      <c r="AP29" s="96">
        <v>6332360000</v>
      </c>
      <c r="AQ29" s="96">
        <v>6833220000</v>
      </c>
      <c r="AR29" s="96">
        <v>7683870000</v>
      </c>
      <c r="AS29" s="96">
        <v>8076470000</v>
      </c>
      <c r="AT29" s="96">
        <v>8317830000</v>
      </c>
      <c r="AU29" s="96">
        <v>8881160000</v>
      </c>
      <c r="AV29" s="96">
        <v>8870090000</v>
      </c>
      <c r="AW29" s="96">
        <v>9055290000</v>
      </c>
      <c r="AX29" s="96">
        <v>9836200000</v>
      </c>
      <c r="AY29" s="96">
        <v>10167250000</v>
      </c>
      <c r="AZ29" s="96">
        <v>10618340000</v>
      </c>
      <c r="BA29" s="96">
        <v>10526000000</v>
      </c>
      <c r="BB29" s="96">
        <v>9981960000</v>
      </c>
      <c r="BC29" s="96">
        <v>10095760000</v>
      </c>
      <c r="BD29" s="96">
        <v>10070450000</v>
      </c>
      <c r="BE29" s="96">
        <v>10720500000</v>
      </c>
      <c r="BF29" s="96">
        <v>10568400000</v>
      </c>
      <c r="BG29" s="96">
        <v>11111600000</v>
      </c>
      <c r="BH29" s="96">
        <v>11710800000</v>
      </c>
      <c r="BI29" s="96">
        <v>11928500000</v>
      </c>
      <c r="BJ29" s="96">
        <v>12490700000</v>
      </c>
      <c r="BK29" s="96">
        <v>13022100000</v>
      </c>
      <c r="BL29" s="96">
        <v>13578800000</v>
      </c>
      <c r="BM29" s="96">
        <v>11250000000</v>
      </c>
    </row>
    <row r="30" spans="1:65" x14ac:dyDescent="0.2">
      <c r="A30" s="96" t="s">
        <v>106</v>
      </c>
      <c r="B30" s="96" t="s">
        <v>327</v>
      </c>
      <c r="C30" s="96" t="s">
        <v>296</v>
      </c>
      <c r="D30" s="96" t="s">
        <v>297</v>
      </c>
      <c r="AM30" s="96">
        <v>1255802469.1358023</v>
      </c>
      <c r="AN30" s="96">
        <v>1866572953.7366548</v>
      </c>
      <c r="AO30" s="96">
        <v>2786045321.6374269</v>
      </c>
      <c r="AP30" s="96">
        <v>3671816504.2385101</v>
      </c>
      <c r="AQ30" s="96">
        <v>4116699437.4041028</v>
      </c>
      <c r="AR30" s="96">
        <v>4685733115.4684095</v>
      </c>
      <c r="AS30" s="96">
        <v>5505887894.4889297</v>
      </c>
      <c r="AT30" s="96">
        <v>5748993411.4202051</v>
      </c>
      <c r="AU30" s="96">
        <v>6651106833.4937449</v>
      </c>
      <c r="AV30" s="96">
        <v>8369878822.8505478</v>
      </c>
      <c r="AW30" s="96">
        <v>10596205714.285715</v>
      </c>
      <c r="AX30" s="96">
        <v>11222953519.425192</v>
      </c>
      <c r="AY30" s="96">
        <v>12864610993.521904</v>
      </c>
      <c r="AZ30" s="96">
        <v>15778767669.699089</v>
      </c>
      <c r="BA30" s="96">
        <v>19112739664.469742</v>
      </c>
      <c r="BB30" s="96">
        <v>17613836209.958096</v>
      </c>
      <c r="BC30" s="96">
        <v>17176781336.764408</v>
      </c>
      <c r="BD30" s="96">
        <v>18644723860.970928</v>
      </c>
      <c r="BE30" s="96">
        <v>17226849297.07003</v>
      </c>
      <c r="BF30" s="96">
        <v>18178503835.449051</v>
      </c>
      <c r="BG30" s="96">
        <v>18558343508.34351</v>
      </c>
      <c r="BH30" s="96">
        <v>16211541820.243834</v>
      </c>
      <c r="BI30" s="96">
        <v>16913330693.965273</v>
      </c>
      <c r="BJ30" s="96">
        <v>18080118128.385387</v>
      </c>
      <c r="BK30" s="96">
        <v>20183510561.25528</v>
      </c>
      <c r="BL30" s="96">
        <v>20202479537.519318</v>
      </c>
      <c r="BM30" s="96">
        <v>19788422248.107159</v>
      </c>
    </row>
    <row r="31" spans="1:65" x14ac:dyDescent="0.2">
      <c r="A31" s="96" t="s">
        <v>100</v>
      </c>
      <c r="B31" s="96" t="s">
        <v>328</v>
      </c>
      <c r="C31" s="96" t="s">
        <v>296</v>
      </c>
      <c r="D31" s="96" t="s">
        <v>297</v>
      </c>
      <c r="AI31" s="96">
        <v>21650000000</v>
      </c>
      <c r="AM31" s="96">
        <v>17793000000</v>
      </c>
      <c r="AN31" s="96">
        <v>13489222222.222223</v>
      </c>
      <c r="AO31" s="96">
        <v>14756846153.846155</v>
      </c>
      <c r="AP31" s="96">
        <v>14108846153.846155</v>
      </c>
      <c r="AQ31" s="96">
        <v>15264369565.217392</v>
      </c>
      <c r="AR31" s="96">
        <v>12152867469.879519</v>
      </c>
      <c r="AS31" s="96">
        <v>12738912133.891212</v>
      </c>
      <c r="AT31" s="96">
        <v>12354820143.884892</v>
      </c>
      <c r="AU31" s="96">
        <v>14594249022.892239</v>
      </c>
      <c r="AV31" s="96">
        <v>17827791321.306679</v>
      </c>
      <c r="AW31" s="96">
        <v>23144351851.851852</v>
      </c>
      <c r="AX31" s="96">
        <v>30207567316.620239</v>
      </c>
      <c r="AY31" s="96">
        <v>36954312354.312355</v>
      </c>
      <c r="AZ31" s="96">
        <v>45277399813.606705</v>
      </c>
      <c r="BA31" s="96">
        <v>60763483146.067413</v>
      </c>
      <c r="BB31" s="96">
        <v>50874078052.273544</v>
      </c>
      <c r="BC31" s="96">
        <v>57222490768.71434</v>
      </c>
      <c r="BD31" s="96">
        <v>61757788944.723618</v>
      </c>
      <c r="BE31" s="96">
        <v>65685102554.875854</v>
      </c>
      <c r="BF31" s="96">
        <v>75527984234.234238</v>
      </c>
      <c r="BG31" s="96">
        <v>78813839984.350555</v>
      </c>
      <c r="BH31" s="96">
        <v>56454734396.584198</v>
      </c>
      <c r="BI31" s="96">
        <v>47722657820.667473</v>
      </c>
      <c r="BJ31" s="96">
        <v>54726595249.184914</v>
      </c>
      <c r="BK31" s="96">
        <v>60031262269.336479</v>
      </c>
      <c r="BL31" s="96">
        <v>64409647193.804375</v>
      </c>
      <c r="BM31" s="96">
        <v>60258239055.582886</v>
      </c>
    </row>
    <row r="32" spans="1:65" x14ac:dyDescent="0.2">
      <c r="A32" s="96" t="s">
        <v>102</v>
      </c>
      <c r="B32" s="96" t="s">
        <v>329</v>
      </c>
      <c r="C32" s="96" t="s">
        <v>296</v>
      </c>
      <c r="D32" s="96" t="s">
        <v>297</v>
      </c>
      <c r="E32" s="96">
        <v>28071888.562228754</v>
      </c>
      <c r="F32" s="96">
        <v>29964370.712585747</v>
      </c>
      <c r="G32" s="96">
        <v>31856922.861542769</v>
      </c>
      <c r="H32" s="96">
        <v>33749405.011899762</v>
      </c>
      <c r="I32" s="96">
        <v>36193826.123477526</v>
      </c>
      <c r="J32" s="96">
        <v>40069930.069930069</v>
      </c>
      <c r="K32" s="96">
        <v>44405594.405594409</v>
      </c>
      <c r="L32" s="96">
        <v>47379310.344827585</v>
      </c>
      <c r="M32" s="96">
        <v>44910179.640718564</v>
      </c>
      <c r="N32" s="96">
        <v>47305389.221556887</v>
      </c>
      <c r="O32" s="96">
        <v>53233532.934131742</v>
      </c>
      <c r="P32" s="96">
        <v>59207317.073170736</v>
      </c>
      <c r="Q32" s="96">
        <v>66062500</v>
      </c>
      <c r="R32" s="96">
        <v>78343558.282208592</v>
      </c>
      <c r="S32" s="96">
        <v>103216374.26900585</v>
      </c>
      <c r="T32" s="96">
        <v>118066298.34254143</v>
      </c>
      <c r="U32" s="96">
        <v>96905829.596412554</v>
      </c>
      <c r="V32" s="96">
        <v>117650000</v>
      </c>
      <c r="W32" s="96">
        <v>136300000</v>
      </c>
      <c r="X32" s="96">
        <v>151800000</v>
      </c>
      <c r="Y32" s="96">
        <v>197938222.42928299</v>
      </c>
      <c r="Z32" s="96">
        <v>196089854.65634701</v>
      </c>
      <c r="AA32" s="96">
        <v>182206326.98570901</v>
      </c>
      <c r="AB32" s="96">
        <v>192103185.95532149</v>
      </c>
      <c r="AC32" s="96">
        <v>214381949.01938051</v>
      </c>
      <c r="AD32" s="96">
        <v>212643742.66470551</v>
      </c>
      <c r="AE32" s="96">
        <v>231638320.53556648</v>
      </c>
      <c r="AF32" s="96">
        <v>281082558.58590001</v>
      </c>
      <c r="AG32" s="96">
        <v>320093360.27245003</v>
      </c>
      <c r="AH32" s="96">
        <v>369133890.70474499</v>
      </c>
      <c r="AI32" s="96">
        <v>412086445.49217647</v>
      </c>
      <c r="AJ32" s="96">
        <v>444720750</v>
      </c>
      <c r="AK32" s="96">
        <v>518559700.71443504</v>
      </c>
      <c r="AL32" s="96">
        <v>560205282.299335</v>
      </c>
      <c r="AM32" s="96">
        <v>581269536.37064505</v>
      </c>
      <c r="AN32" s="96">
        <v>620422500.150545</v>
      </c>
      <c r="AO32" s="96">
        <v>641660005.32063007</v>
      </c>
      <c r="AP32" s="96">
        <v>654582899.94404507</v>
      </c>
      <c r="AQ32" s="96">
        <v>689140012.18536997</v>
      </c>
      <c r="AR32" s="96">
        <v>732732353.17635</v>
      </c>
      <c r="AS32" s="96">
        <v>832072464.65277505</v>
      </c>
      <c r="AT32" s="96">
        <v>868358727.46720493</v>
      </c>
      <c r="AU32" s="96">
        <v>925197971.508255</v>
      </c>
      <c r="AV32" s="96">
        <v>983575615.24536502</v>
      </c>
      <c r="AW32" s="96">
        <v>1051386576.48391</v>
      </c>
      <c r="AX32" s="96">
        <v>1102564880.0365</v>
      </c>
      <c r="AY32" s="96">
        <v>1210603726.50843</v>
      </c>
      <c r="AZ32" s="96">
        <v>1271598044.6466899</v>
      </c>
      <c r="BA32" s="96">
        <v>1351338648.5845699</v>
      </c>
      <c r="BB32" s="96">
        <v>1317309445.60202</v>
      </c>
      <c r="BC32" s="96">
        <v>1377177082.6384048</v>
      </c>
      <c r="BD32" s="96">
        <v>1460797903.23406</v>
      </c>
      <c r="BE32" s="96">
        <v>1522897506.07849</v>
      </c>
      <c r="BF32" s="96">
        <v>1579411253.0051351</v>
      </c>
      <c r="BG32" s="96">
        <v>1667335060.96064</v>
      </c>
      <c r="BH32" s="96">
        <v>1721700991.46912</v>
      </c>
      <c r="BI32" s="96">
        <v>1789304087.785615</v>
      </c>
      <c r="BJ32" s="96">
        <v>1858529676.71857</v>
      </c>
      <c r="BK32" s="96">
        <v>1915899786.9640701</v>
      </c>
      <c r="BL32" s="96">
        <v>1982518540.6134</v>
      </c>
      <c r="BM32" s="96">
        <v>1763696118.9519</v>
      </c>
    </row>
    <row r="33" spans="1:65" x14ac:dyDescent="0.2">
      <c r="A33" s="96" t="s">
        <v>330</v>
      </c>
      <c r="B33" s="96" t="s">
        <v>331</v>
      </c>
      <c r="C33" s="96" t="s">
        <v>296</v>
      </c>
      <c r="D33" s="96" t="s">
        <v>297</v>
      </c>
      <c r="E33" s="96">
        <v>84466654.076911882</v>
      </c>
      <c r="F33" s="96">
        <v>89249986.697289482</v>
      </c>
      <c r="G33" s="96">
        <v>94149985.96694459</v>
      </c>
      <c r="H33" s="96">
        <v>96366652.303217143</v>
      </c>
      <c r="I33" s="96">
        <v>107566650.6338574</v>
      </c>
      <c r="J33" s="96">
        <v>114339048.96516557</v>
      </c>
      <c r="K33" s="96">
        <v>134173373.78565349</v>
      </c>
      <c r="L33" s="96">
        <v>155102984.62733382</v>
      </c>
      <c r="M33" s="96">
        <v>150000000</v>
      </c>
      <c r="N33" s="96">
        <v>164900000</v>
      </c>
      <c r="O33" s="96">
        <v>186300000</v>
      </c>
      <c r="P33" s="96">
        <v>211100000</v>
      </c>
      <c r="Q33" s="96">
        <v>235400000</v>
      </c>
      <c r="R33" s="96">
        <v>269500000</v>
      </c>
      <c r="S33" s="96">
        <v>312600000</v>
      </c>
      <c r="T33" s="96">
        <v>345000000</v>
      </c>
      <c r="U33" s="96">
        <v>386300000</v>
      </c>
      <c r="V33" s="96">
        <v>447000000</v>
      </c>
      <c r="W33" s="96">
        <v>475800000</v>
      </c>
      <c r="X33" s="96">
        <v>517200000.00000006</v>
      </c>
      <c r="Y33" s="96">
        <v>613299968</v>
      </c>
      <c r="Z33" s="96">
        <v>739100032</v>
      </c>
      <c r="AA33" s="96">
        <v>785500032</v>
      </c>
      <c r="AB33" s="96">
        <v>889400000</v>
      </c>
      <c r="AC33" s="96">
        <v>985699968</v>
      </c>
      <c r="AD33" s="96">
        <v>1039500031.9999999</v>
      </c>
      <c r="AE33" s="96">
        <v>1173500032</v>
      </c>
      <c r="AF33" s="96">
        <v>1296499968</v>
      </c>
      <c r="AG33" s="96">
        <v>1415100032</v>
      </c>
      <c r="AH33" s="96">
        <v>1501500032</v>
      </c>
      <c r="AI33" s="96">
        <v>1592400000</v>
      </c>
      <c r="AJ33" s="96">
        <v>1634900000</v>
      </c>
      <c r="AK33" s="96">
        <v>1679900000</v>
      </c>
      <c r="AL33" s="96">
        <v>1820359900</v>
      </c>
      <c r="AM33" s="96">
        <v>1867160100</v>
      </c>
      <c r="AN33" s="96">
        <v>2030750000</v>
      </c>
      <c r="AO33" s="96">
        <v>2695390000</v>
      </c>
      <c r="AP33" s="96">
        <v>2932827000</v>
      </c>
      <c r="AQ33" s="96">
        <v>3130748000</v>
      </c>
      <c r="AR33" s="96">
        <v>3324433000</v>
      </c>
      <c r="AS33" s="96">
        <v>3480219000</v>
      </c>
      <c r="AT33" s="96">
        <v>3680483000</v>
      </c>
      <c r="AU33" s="96">
        <v>3937228000</v>
      </c>
      <c r="AV33" s="96">
        <v>4186524999.9999995</v>
      </c>
      <c r="AW33" s="96">
        <v>4484703000</v>
      </c>
      <c r="AX33" s="96">
        <v>4868136000</v>
      </c>
      <c r="AY33" s="96">
        <v>6144000000</v>
      </c>
      <c r="AZ33" s="96">
        <v>6767000000</v>
      </c>
      <c r="BA33" s="96">
        <v>6980000000</v>
      </c>
      <c r="BB33" s="96">
        <v>6656000000</v>
      </c>
      <c r="BC33" s="96">
        <v>6634526000</v>
      </c>
      <c r="BD33" s="96">
        <v>6312691000</v>
      </c>
      <c r="BE33" s="96">
        <v>6378188000</v>
      </c>
      <c r="BF33" s="96">
        <v>6465756000</v>
      </c>
      <c r="BG33" s="96">
        <v>6413988000</v>
      </c>
      <c r="BH33" s="96">
        <v>6654541000</v>
      </c>
      <c r="BI33" s="96">
        <v>6899911000</v>
      </c>
      <c r="BJ33" s="96">
        <v>7142316000</v>
      </c>
      <c r="BK33" s="96">
        <v>7224329000</v>
      </c>
      <c r="BL33" s="96">
        <v>7484113000</v>
      </c>
    </row>
    <row r="34" spans="1:65" x14ac:dyDescent="0.2">
      <c r="A34" s="96" t="s">
        <v>105</v>
      </c>
      <c r="B34" s="96" t="s">
        <v>332</v>
      </c>
      <c r="C34" s="96" t="s">
        <v>296</v>
      </c>
      <c r="D34" s="96" t="s">
        <v>297</v>
      </c>
      <c r="E34" s="96">
        <v>373879363.59538555</v>
      </c>
      <c r="F34" s="96">
        <v>406684585.71929413</v>
      </c>
      <c r="G34" s="96">
        <v>444665186.39710176</v>
      </c>
      <c r="H34" s="96">
        <v>478805990.08330691</v>
      </c>
      <c r="I34" s="96">
        <v>539491477.32015562</v>
      </c>
      <c r="J34" s="96">
        <v>604377104.3771044</v>
      </c>
      <c r="K34" s="96">
        <v>669191919.19191921</v>
      </c>
      <c r="L34" s="96">
        <v>755808080.80808079</v>
      </c>
      <c r="M34" s="96">
        <v>857912457.91245794</v>
      </c>
      <c r="N34" s="96">
        <v>929629629.62962961</v>
      </c>
      <c r="O34" s="96">
        <v>1017003367.0033671</v>
      </c>
      <c r="P34" s="96">
        <v>1095622895.6228957</v>
      </c>
      <c r="Q34" s="96">
        <v>1257615644.9793155</v>
      </c>
      <c r="R34" s="96">
        <v>1262968515.7421288</v>
      </c>
      <c r="S34" s="96">
        <v>2100249875.0624688</v>
      </c>
      <c r="T34" s="96">
        <v>2404697651.1744127</v>
      </c>
      <c r="U34" s="96">
        <v>2731984007.9960022</v>
      </c>
      <c r="V34" s="96">
        <v>3227436281.8590703</v>
      </c>
      <c r="W34" s="96">
        <v>3758220889.5552225</v>
      </c>
      <c r="X34" s="96">
        <v>4421343606.1813526</v>
      </c>
      <c r="Y34" s="96">
        <v>4526916802.6101141</v>
      </c>
      <c r="Z34" s="96">
        <v>5872756933.1158237</v>
      </c>
      <c r="AA34" s="96">
        <v>5587490264.8127022</v>
      </c>
      <c r="AB34" s="96">
        <v>5422440961.8788586</v>
      </c>
      <c r="AC34" s="96">
        <v>6169501037.9762173</v>
      </c>
      <c r="AD34" s="96">
        <v>5377277406.7163754</v>
      </c>
      <c r="AE34" s="96">
        <v>3958338883.2233763</v>
      </c>
      <c r="AF34" s="96">
        <v>4323623622.1622019</v>
      </c>
      <c r="AG34" s="96">
        <v>4597615562.6659403</v>
      </c>
      <c r="AH34" s="96">
        <v>4715978868.2161331</v>
      </c>
      <c r="AI34" s="96">
        <v>4867582620.2070827</v>
      </c>
      <c r="AJ34" s="96">
        <v>5343274311.567894</v>
      </c>
      <c r="AK34" s="96">
        <v>5643893347.006794</v>
      </c>
      <c r="AL34" s="96">
        <v>5734676560.9247141</v>
      </c>
      <c r="AM34" s="96">
        <v>5981244886.9170008</v>
      </c>
      <c r="AN34" s="96">
        <v>6715220507.0516424</v>
      </c>
      <c r="AO34" s="96">
        <v>7396966657.4705391</v>
      </c>
      <c r="AP34" s="96">
        <v>7925673448.413681</v>
      </c>
      <c r="AQ34" s="96">
        <v>8497545598.083519</v>
      </c>
      <c r="AR34" s="96">
        <v>8285075872.2730713</v>
      </c>
      <c r="AS34" s="96">
        <v>8397912509.0967894</v>
      </c>
      <c r="AT34" s="96">
        <v>8141537937.6106796</v>
      </c>
      <c r="AU34" s="96">
        <v>7905485216.1785221</v>
      </c>
      <c r="AV34" s="96">
        <v>8082364868.3935661</v>
      </c>
      <c r="AW34" s="96">
        <v>8773451738.9112911</v>
      </c>
      <c r="AX34" s="96">
        <v>9549077869.1065063</v>
      </c>
      <c r="AY34" s="96">
        <v>11451869164.71117</v>
      </c>
      <c r="AZ34" s="96">
        <v>13120183156.714897</v>
      </c>
      <c r="BA34" s="96">
        <v>16674324634.237322</v>
      </c>
      <c r="BB34" s="96">
        <v>17339992165.242165</v>
      </c>
      <c r="BC34" s="96">
        <v>19649631308.164806</v>
      </c>
      <c r="BD34" s="96">
        <v>23963033429.436356</v>
      </c>
      <c r="BE34" s="96">
        <v>27084497481.910275</v>
      </c>
      <c r="BF34" s="96">
        <v>30659338885.672935</v>
      </c>
      <c r="BG34" s="96">
        <v>32996188017.366135</v>
      </c>
      <c r="BH34" s="96">
        <v>33000198248.914616</v>
      </c>
      <c r="BI34" s="96">
        <v>33941126193.921852</v>
      </c>
      <c r="BJ34" s="96">
        <v>37508642170.767006</v>
      </c>
      <c r="BK34" s="96">
        <v>40287647930.535454</v>
      </c>
      <c r="BL34" s="96">
        <v>40895322850.940666</v>
      </c>
      <c r="BM34" s="96">
        <v>36688861202.604919</v>
      </c>
    </row>
    <row r="35" spans="1:65" x14ac:dyDescent="0.2">
      <c r="A35" s="96" t="s">
        <v>3</v>
      </c>
      <c r="B35" s="96" t="s">
        <v>333</v>
      </c>
      <c r="C35" s="96" t="s">
        <v>296</v>
      </c>
      <c r="D35" s="96" t="s">
        <v>297</v>
      </c>
      <c r="E35" s="96">
        <v>15165569912.51993</v>
      </c>
      <c r="F35" s="96">
        <v>15236854859.468977</v>
      </c>
      <c r="G35" s="96">
        <v>19926293839.016327</v>
      </c>
      <c r="H35" s="96">
        <v>23021477292.20927</v>
      </c>
      <c r="I35" s="96">
        <v>21211892259.990421</v>
      </c>
      <c r="J35" s="96">
        <v>21790035117.190048</v>
      </c>
      <c r="K35" s="96">
        <v>27062716577.911068</v>
      </c>
      <c r="L35" s="96">
        <v>30591834053.965298</v>
      </c>
      <c r="M35" s="96">
        <v>33875881876.367176</v>
      </c>
      <c r="N35" s="96">
        <v>37458898243.860947</v>
      </c>
      <c r="O35" s="96">
        <v>42327600098.241241</v>
      </c>
      <c r="P35" s="96">
        <v>49204456700.451622</v>
      </c>
      <c r="Q35" s="96">
        <v>58539008786.36837</v>
      </c>
      <c r="R35" s="96">
        <v>79279057730.828995</v>
      </c>
      <c r="S35" s="96">
        <v>105136007528.75961</v>
      </c>
      <c r="T35" s="96">
        <v>123709376567.89029</v>
      </c>
      <c r="U35" s="96">
        <v>152678020452.8288</v>
      </c>
      <c r="V35" s="96">
        <v>176171284311.76117</v>
      </c>
      <c r="W35" s="96">
        <v>200800891870.16382</v>
      </c>
      <c r="X35" s="96">
        <v>224969488835.18094</v>
      </c>
      <c r="Y35" s="96">
        <v>235024598983.26135</v>
      </c>
      <c r="Z35" s="96">
        <v>263561088977.12936</v>
      </c>
      <c r="AA35" s="96">
        <v>281682304161.04053</v>
      </c>
      <c r="AB35" s="96">
        <v>203304515490.79538</v>
      </c>
      <c r="AC35" s="96">
        <v>209023912696.83881</v>
      </c>
      <c r="AD35" s="96">
        <v>222942790435.29932</v>
      </c>
      <c r="AE35" s="96">
        <v>268137224729.72214</v>
      </c>
      <c r="AF35" s="96">
        <v>294084112392.66034</v>
      </c>
      <c r="AG35" s="96">
        <v>330397381998.48938</v>
      </c>
      <c r="AH35" s="96">
        <v>425595310000</v>
      </c>
      <c r="AI35" s="96">
        <v>461951782000</v>
      </c>
      <c r="AJ35" s="96">
        <v>602860000000</v>
      </c>
      <c r="AK35" s="96">
        <v>400599250000</v>
      </c>
      <c r="AL35" s="96">
        <v>437798577639.75159</v>
      </c>
      <c r="AM35" s="96">
        <v>558111997497.2627</v>
      </c>
      <c r="AN35" s="96">
        <v>769305386182.84851</v>
      </c>
      <c r="AO35" s="96">
        <v>850426432991.74207</v>
      </c>
      <c r="AP35" s="96">
        <v>883199625324.67529</v>
      </c>
      <c r="AQ35" s="96">
        <v>863723411632.91675</v>
      </c>
      <c r="AR35" s="96">
        <v>599388579985.67261</v>
      </c>
      <c r="AS35" s="96">
        <v>655420645476.90625</v>
      </c>
      <c r="AT35" s="96">
        <v>559372276081.96582</v>
      </c>
      <c r="AU35" s="96">
        <v>507962487700.02393</v>
      </c>
      <c r="AV35" s="96">
        <v>558319920831.97925</v>
      </c>
      <c r="AW35" s="96">
        <v>669316654017.09412</v>
      </c>
      <c r="AX35" s="96">
        <v>891630177251.06799</v>
      </c>
      <c r="AY35" s="96">
        <v>1107640289615.2256</v>
      </c>
      <c r="AZ35" s="96">
        <v>1397084349956.3452</v>
      </c>
      <c r="BA35" s="96">
        <v>1695824565983.2041</v>
      </c>
      <c r="BB35" s="96">
        <v>1667019783585.0754</v>
      </c>
      <c r="BC35" s="96">
        <v>2208871646202.8193</v>
      </c>
      <c r="BD35" s="96">
        <v>2616200980392.1567</v>
      </c>
      <c r="BE35" s="96">
        <v>2465188674415.0322</v>
      </c>
      <c r="BF35" s="96">
        <v>2472806919901.6743</v>
      </c>
      <c r="BG35" s="96">
        <v>2455993625159.3706</v>
      </c>
      <c r="BH35" s="96">
        <v>1802214373741.3206</v>
      </c>
      <c r="BI35" s="96">
        <v>1795700168991.4932</v>
      </c>
      <c r="BJ35" s="96">
        <v>2063507864886.8806</v>
      </c>
      <c r="BK35" s="96">
        <v>1916947014067.5461</v>
      </c>
      <c r="BL35" s="96">
        <v>1877810514260.3599</v>
      </c>
      <c r="BM35" s="96">
        <v>1444733258971.6514</v>
      </c>
    </row>
    <row r="36" spans="1:65" x14ac:dyDescent="0.2">
      <c r="A36" s="96" t="s">
        <v>99</v>
      </c>
      <c r="B36" s="96" t="s">
        <v>334</v>
      </c>
      <c r="C36" s="96" t="s">
        <v>296</v>
      </c>
      <c r="D36" s="96" t="s">
        <v>297</v>
      </c>
      <c r="S36" s="96">
        <v>311809337.47435462</v>
      </c>
      <c r="T36" s="96">
        <v>402178605.01955354</v>
      </c>
      <c r="U36" s="96">
        <v>435911268.5896796</v>
      </c>
      <c r="V36" s="96">
        <v>495097667.92904121</v>
      </c>
      <c r="W36" s="96">
        <v>552883707.05513847</v>
      </c>
      <c r="X36" s="96">
        <v>670362452.14537871</v>
      </c>
      <c r="Y36" s="96">
        <v>1012280614.5279174</v>
      </c>
      <c r="Z36" s="96">
        <v>1114204743.2009149</v>
      </c>
      <c r="AA36" s="96">
        <v>1163923830.3584747</v>
      </c>
      <c r="AB36" s="96">
        <v>1236016506.7369363</v>
      </c>
      <c r="AC36" s="96">
        <v>1346890071.0982947</v>
      </c>
      <c r="AD36" s="96">
        <v>1409536120.91682</v>
      </c>
      <c r="AE36" s="96">
        <v>1547755183.2148364</v>
      </c>
      <c r="AF36" s="96">
        <v>1704370307.7611496</v>
      </c>
      <c r="AG36" s="96">
        <v>1812757917.7646301</v>
      </c>
      <c r="AH36" s="96">
        <v>2006165166.8075376</v>
      </c>
      <c r="AI36" s="96">
        <v>2012131457.2664447</v>
      </c>
      <c r="AJ36" s="96">
        <v>2020583702.0832298</v>
      </c>
      <c r="AK36" s="96">
        <v>1957000000</v>
      </c>
      <c r="AL36" s="96">
        <v>2063342117.0387313</v>
      </c>
      <c r="AM36" s="96">
        <v>2151344901.3076119</v>
      </c>
      <c r="AN36" s="96">
        <v>2216974096.3555913</v>
      </c>
      <c r="AO36" s="96">
        <v>2363645403.4703922</v>
      </c>
      <c r="AP36" s="96">
        <v>2498384129.6673794</v>
      </c>
      <c r="AQ36" s="96">
        <v>2817083478.3473377</v>
      </c>
      <c r="AR36" s="96">
        <v>2951822204.5443249</v>
      </c>
      <c r="AS36" s="96">
        <v>3059500000</v>
      </c>
      <c r="AT36" s="96">
        <v>3054500000</v>
      </c>
      <c r="AU36" s="96">
        <v>3106500000</v>
      </c>
      <c r="AV36" s="96">
        <v>3209500000</v>
      </c>
      <c r="AW36" s="96">
        <v>3444500000</v>
      </c>
      <c r="AX36" s="96">
        <v>3819500000</v>
      </c>
      <c r="AY36" s="96">
        <v>4217500000</v>
      </c>
      <c r="AZ36" s="96">
        <v>4674000000</v>
      </c>
      <c r="BA36" s="96">
        <v>4785000000</v>
      </c>
      <c r="BB36" s="96">
        <v>4465500000</v>
      </c>
      <c r="BC36" s="96">
        <v>4530000000</v>
      </c>
      <c r="BD36" s="96">
        <v>4657500000</v>
      </c>
      <c r="BE36" s="96">
        <v>4610000000</v>
      </c>
      <c r="BF36" s="96">
        <v>4677000000</v>
      </c>
      <c r="BG36" s="96">
        <v>4696500000</v>
      </c>
      <c r="BH36" s="96">
        <v>4715000000</v>
      </c>
      <c r="BI36" s="96">
        <v>4830000000</v>
      </c>
      <c r="BJ36" s="96">
        <v>4978000000</v>
      </c>
      <c r="BK36" s="96">
        <v>5086500000</v>
      </c>
      <c r="BL36" s="96">
        <v>5209000000</v>
      </c>
      <c r="BM36" s="96">
        <v>4365500000</v>
      </c>
    </row>
    <row r="37" spans="1:65" x14ac:dyDescent="0.2">
      <c r="A37" s="96" t="s">
        <v>335</v>
      </c>
      <c r="B37" s="96" t="s">
        <v>336</v>
      </c>
      <c r="C37" s="96" t="s">
        <v>296</v>
      </c>
      <c r="D37" s="96" t="s">
        <v>297</v>
      </c>
      <c r="J37" s="96">
        <v>114040245.65529858</v>
      </c>
      <c r="K37" s="96">
        <v>132758395.40049654</v>
      </c>
      <c r="L37" s="96">
        <v>139030445.57689795</v>
      </c>
      <c r="M37" s="96">
        <v>160819286.55429244</v>
      </c>
      <c r="N37" s="96">
        <v>161211289.69031754</v>
      </c>
      <c r="O37" s="96">
        <v>179080099.30746114</v>
      </c>
      <c r="P37" s="96">
        <v>197523179.24188319</v>
      </c>
      <c r="Q37" s="96">
        <v>270818555.82352108</v>
      </c>
      <c r="R37" s="96">
        <v>433092003.57927275</v>
      </c>
      <c r="S37" s="96">
        <v>1073577085.6415938</v>
      </c>
      <c r="T37" s="96">
        <v>1168304305.6551259</v>
      </c>
      <c r="U37" s="96">
        <v>1423061356.6456208</v>
      </c>
      <c r="V37" s="96">
        <v>1732721160.941215</v>
      </c>
      <c r="W37" s="96">
        <v>1941600703.6059806</v>
      </c>
      <c r="X37" s="96">
        <v>2803780005.5182562</v>
      </c>
      <c r="Y37" s="96">
        <v>4928824957.967495</v>
      </c>
      <c r="Z37" s="96">
        <v>4366213849.5763721</v>
      </c>
      <c r="AA37" s="96">
        <v>4264252336.4485979</v>
      </c>
      <c r="AB37" s="96">
        <v>3844723142.4514909</v>
      </c>
      <c r="AC37" s="96">
        <v>3782523088.4628</v>
      </c>
      <c r="AD37" s="96">
        <v>3523612563.0653152</v>
      </c>
      <c r="AE37" s="96">
        <v>2358592817.1213374</v>
      </c>
      <c r="AF37" s="96">
        <v>2754463437.7967715</v>
      </c>
      <c r="AG37" s="96">
        <v>2690717551.1826677</v>
      </c>
      <c r="AH37" s="96">
        <v>2985467979.2852383</v>
      </c>
      <c r="AI37" s="96">
        <v>3520551724.1379309</v>
      </c>
      <c r="AJ37" s="96">
        <v>3701667052.5584626</v>
      </c>
      <c r="AK37" s="96">
        <v>4183548189.073051</v>
      </c>
      <c r="AL37" s="96">
        <v>4105706151.7514548</v>
      </c>
      <c r="AM37" s="96">
        <v>4087337959.93191</v>
      </c>
      <c r="AN37" s="96">
        <v>4734020036.6868916</v>
      </c>
      <c r="AO37" s="96">
        <v>5115602836.8794327</v>
      </c>
      <c r="AP37" s="96">
        <v>5197332974.1379318</v>
      </c>
      <c r="AQ37" s="96">
        <v>4051147227.5334611</v>
      </c>
      <c r="AR37" s="96">
        <v>4600000000</v>
      </c>
      <c r="AS37" s="96">
        <v>6001153306.2645016</v>
      </c>
      <c r="AT37" s="96">
        <v>5601090584.3612213</v>
      </c>
      <c r="AU37" s="96">
        <v>5843329107.5617113</v>
      </c>
      <c r="AV37" s="96">
        <v>6557333084.6056709</v>
      </c>
      <c r="AW37" s="96">
        <v>7872333215.0041418</v>
      </c>
      <c r="AX37" s="96">
        <v>9531402847.873106</v>
      </c>
      <c r="AY37" s="96">
        <v>11470703002.076908</v>
      </c>
      <c r="AZ37" s="96">
        <v>12247694247.229778</v>
      </c>
      <c r="BA37" s="96">
        <v>14393099068.585943</v>
      </c>
      <c r="BB37" s="96">
        <v>10732366286.264265</v>
      </c>
      <c r="BC37" s="96">
        <v>13707370737.073708</v>
      </c>
      <c r="BD37" s="96">
        <v>18525319977.740677</v>
      </c>
      <c r="BE37" s="96">
        <v>19047940300.896286</v>
      </c>
      <c r="BF37" s="96">
        <v>18093829923.273655</v>
      </c>
      <c r="BG37" s="96">
        <v>17098342541.436466</v>
      </c>
      <c r="BH37" s="96">
        <v>12930394937.81366</v>
      </c>
      <c r="BI37" s="96">
        <v>11400854267.718817</v>
      </c>
      <c r="BJ37" s="96">
        <v>12128104859.14983</v>
      </c>
      <c r="BK37" s="96">
        <v>13567351175.031507</v>
      </c>
      <c r="BL37" s="96">
        <v>13469422941.391878</v>
      </c>
      <c r="BM37" s="96">
        <v>12016056665.347322</v>
      </c>
    </row>
    <row r="38" spans="1:65" x14ac:dyDescent="0.2">
      <c r="A38" s="96" t="s">
        <v>104</v>
      </c>
      <c r="B38" s="96" t="s">
        <v>337</v>
      </c>
      <c r="C38" s="96" t="s">
        <v>296</v>
      </c>
      <c r="D38" s="96" t="s">
        <v>297</v>
      </c>
      <c r="Y38" s="96">
        <v>128717410.91249999</v>
      </c>
      <c r="Z38" s="96">
        <v>139150441.30974826</v>
      </c>
      <c r="AA38" s="96">
        <v>141366534.47568813</v>
      </c>
      <c r="AB38" s="96">
        <v>156687192.06464159</v>
      </c>
      <c r="AC38" s="96">
        <v>160459970.53468311</v>
      </c>
      <c r="AD38" s="96">
        <v>163272314.83379629</v>
      </c>
      <c r="AE38" s="96">
        <v>191230747.10700637</v>
      </c>
      <c r="AF38" s="96">
        <v>242770861.58034256</v>
      </c>
      <c r="AG38" s="96">
        <v>272241005.23145902</v>
      </c>
      <c r="AH38" s="96">
        <v>264725206.95087305</v>
      </c>
      <c r="AI38" s="96">
        <v>287658184.00398916</v>
      </c>
      <c r="AJ38" s="96">
        <v>240319995.60246265</v>
      </c>
      <c r="AK38" s="96">
        <v>240215763.88888887</v>
      </c>
      <c r="AL38" s="96">
        <v>225998091.17743525</v>
      </c>
      <c r="AM38" s="96">
        <v>258985597.70481351</v>
      </c>
      <c r="AN38" s="96">
        <v>290464801.11008328</v>
      </c>
      <c r="AO38" s="96">
        <v>303435517.9226644</v>
      </c>
      <c r="AP38" s="96">
        <v>352260952.90553564</v>
      </c>
      <c r="AQ38" s="96">
        <v>363452787.20310229</v>
      </c>
      <c r="AR38" s="96">
        <v>399268801.67208546</v>
      </c>
      <c r="AS38" s="96">
        <v>424464089.8976413</v>
      </c>
      <c r="AT38" s="96">
        <v>461444513.66815007</v>
      </c>
      <c r="AU38" s="96">
        <v>520849551.53260648</v>
      </c>
      <c r="AV38" s="96">
        <v>604041957.92185485</v>
      </c>
      <c r="AW38" s="96">
        <v>682523857.01676965</v>
      </c>
      <c r="AX38" s="96">
        <v>796938120.1814059</v>
      </c>
      <c r="AY38" s="96">
        <v>874989895.60112119</v>
      </c>
      <c r="AZ38" s="96">
        <v>1168308516.6330097</v>
      </c>
      <c r="BA38" s="96">
        <v>1227808790.6732988</v>
      </c>
      <c r="BB38" s="96">
        <v>1234014291.823416</v>
      </c>
      <c r="BC38" s="96">
        <v>1547991317.8118262</v>
      </c>
      <c r="BD38" s="96">
        <v>1777101316.6775587</v>
      </c>
      <c r="BE38" s="96">
        <v>1781281281.5791247</v>
      </c>
      <c r="BF38" s="96">
        <v>1756215665.0932288</v>
      </c>
      <c r="BG38" s="96">
        <v>1907090813.459065</v>
      </c>
      <c r="BH38" s="96">
        <v>2003598212.9913535</v>
      </c>
      <c r="BI38" s="96">
        <v>2158972129.0030699</v>
      </c>
      <c r="BJ38" s="96">
        <v>2450364928.0730205</v>
      </c>
      <c r="BK38" s="96">
        <v>2446866404.9305816</v>
      </c>
      <c r="BL38" s="96">
        <v>2530547157.566781</v>
      </c>
      <c r="BM38" s="96">
        <v>2409262838.2198749</v>
      </c>
    </row>
    <row r="39" spans="1:65" x14ac:dyDescent="0.2">
      <c r="A39" s="96" t="s">
        <v>107</v>
      </c>
      <c r="B39" s="96" t="s">
        <v>338</v>
      </c>
      <c r="C39" s="96" t="s">
        <v>296</v>
      </c>
      <c r="D39" s="96" t="s">
        <v>297</v>
      </c>
      <c r="E39" s="96">
        <v>30412308.98640123</v>
      </c>
      <c r="F39" s="96">
        <v>32902336.644746047</v>
      </c>
      <c r="G39" s="96">
        <v>35643207.626524605</v>
      </c>
      <c r="H39" s="96">
        <v>38091150.566196002</v>
      </c>
      <c r="I39" s="96">
        <v>41613969.050606437</v>
      </c>
      <c r="J39" s="96">
        <v>45790869.747312568</v>
      </c>
      <c r="K39" s="96">
        <v>51464435.146443516</v>
      </c>
      <c r="L39" s="96">
        <v>58646443.514644355</v>
      </c>
      <c r="M39" s="96">
        <v>66248256.624825664</v>
      </c>
      <c r="N39" s="96">
        <v>77356914.078819111</v>
      </c>
      <c r="O39" s="96">
        <v>96245114.461194858</v>
      </c>
      <c r="P39" s="96">
        <v>127456485.12071869</v>
      </c>
      <c r="Q39" s="96">
        <v>164466873.70600414</v>
      </c>
      <c r="R39" s="96">
        <v>244129088.02766171</v>
      </c>
      <c r="S39" s="96">
        <v>306033848.41795439</v>
      </c>
      <c r="T39" s="96">
        <v>355172413.7931034</v>
      </c>
      <c r="U39" s="96">
        <v>372010119.59521616</v>
      </c>
      <c r="V39" s="96">
        <v>451603325.41567695</v>
      </c>
      <c r="W39" s="96">
        <v>590376720.59888911</v>
      </c>
      <c r="X39" s="96">
        <v>819877300.61349702</v>
      </c>
      <c r="Y39" s="96">
        <v>1060923829.130211</v>
      </c>
      <c r="Z39" s="96">
        <v>1073861599.1394765</v>
      </c>
      <c r="AA39" s="96">
        <v>1014907254.5401573</v>
      </c>
      <c r="AB39" s="96">
        <v>1172258182.1496947</v>
      </c>
      <c r="AC39" s="96">
        <v>1240796364.7566235</v>
      </c>
      <c r="AD39" s="96">
        <v>1114764007.148113</v>
      </c>
      <c r="AE39" s="96">
        <v>1392634771.9653025</v>
      </c>
      <c r="AF39" s="96">
        <v>1965274882.3634522</v>
      </c>
      <c r="AG39" s="96">
        <v>2644536804.1124358</v>
      </c>
      <c r="AH39" s="96">
        <v>3083800684.8975139</v>
      </c>
      <c r="AI39" s="96">
        <v>3790567051.8677773</v>
      </c>
      <c r="AJ39" s="96">
        <v>3942792837.3565497</v>
      </c>
      <c r="AK39" s="96">
        <v>4146513722.3301888</v>
      </c>
      <c r="AL39" s="96">
        <v>4160086253.1467957</v>
      </c>
      <c r="AM39" s="96">
        <v>4259330999.0315127</v>
      </c>
      <c r="AN39" s="96">
        <v>4730611067.0225811</v>
      </c>
      <c r="AO39" s="96">
        <v>4847752842.7892427</v>
      </c>
      <c r="AP39" s="96">
        <v>5020214747.4526138</v>
      </c>
      <c r="AQ39" s="96">
        <v>4790458837.1707802</v>
      </c>
      <c r="AR39" s="96">
        <v>5484257417.1784449</v>
      </c>
      <c r="AS39" s="96">
        <v>5788329609.1575527</v>
      </c>
      <c r="AT39" s="96">
        <v>5489608299.6644526</v>
      </c>
      <c r="AU39" s="96">
        <v>5438857106.7353582</v>
      </c>
      <c r="AV39" s="96">
        <v>7511582173.3772392</v>
      </c>
      <c r="AW39" s="96">
        <v>8957467706.5354042</v>
      </c>
      <c r="AX39" s="96">
        <v>9918907108.0970154</v>
      </c>
      <c r="AY39" s="96">
        <v>10137883299.315643</v>
      </c>
      <c r="AZ39" s="96">
        <v>10939053365.478596</v>
      </c>
      <c r="BA39" s="96">
        <v>10945070441.928253</v>
      </c>
      <c r="BB39" s="96">
        <v>10267133177.733364</v>
      </c>
      <c r="BC39" s="96">
        <v>12786654498.351391</v>
      </c>
      <c r="BD39" s="96">
        <v>15351972361.147671</v>
      </c>
      <c r="BE39" s="96">
        <v>14380004175.119429</v>
      </c>
      <c r="BF39" s="96">
        <v>14901750991.201229</v>
      </c>
      <c r="BG39" s="96">
        <v>16250781586.657902</v>
      </c>
      <c r="BH39" s="96">
        <v>14420593484.055683</v>
      </c>
      <c r="BI39" s="96">
        <v>15646354089.458042</v>
      </c>
      <c r="BJ39" s="96">
        <v>17405588070.433151</v>
      </c>
      <c r="BK39" s="96">
        <v>18663265549.019608</v>
      </c>
      <c r="BL39" s="96">
        <v>18362348887.587276</v>
      </c>
      <c r="BM39" s="96">
        <v>15781732825.893402</v>
      </c>
    </row>
    <row r="40" spans="1:65" x14ac:dyDescent="0.2">
      <c r="A40" s="96" t="s">
        <v>116</v>
      </c>
      <c r="B40" s="96" t="s">
        <v>339</v>
      </c>
      <c r="C40" s="96" t="s">
        <v>296</v>
      </c>
      <c r="D40" s="96" t="s">
        <v>297</v>
      </c>
      <c r="E40" s="96">
        <v>112155598.94957118</v>
      </c>
      <c r="F40" s="96">
        <v>123134584.4676733</v>
      </c>
      <c r="G40" s="96">
        <v>124482748.9379174</v>
      </c>
      <c r="H40" s="96">
        <v>129379097.88895763</v>
      </c>
      <c r="I40" s="96">
        <v>142025069.46167609</v>
      </c>
      <c r="J40" s="96">
        <v>150574816.30076441</v>
      </c>
      <c r="K40" s="96">
        <v>157930041.87588325</v>
      </c>
      <c r="L40" s="96">
        <v>163820538.86794722</v>
      </c>
      <c r="M40" s="96">
        <v>191767436.95688441</v>
      </c>
      <c r="N40" s="96">
        <v>188039191.32360828</v>
      </c>
      <c r="O40" s="96">
        <v>189106554.52127707</v>
      </c>
      <c r="P40" s="96">
        <v>201450768.36755261</v>
      </c>
      <c r="Q40" s="96">
        <v>230317908.03864339</v>
      </c>
      <c r="R40" s="96">
        <v>271183061.35963523</v>
      </c>
      <c r="S40" s="96">
        <v>281398668.16061342</v>
      </c>
      <c r="T40" s="96">
        <v>378660016.26593637</v>
      </c>
      <c r="U40" s="96">
        <v>451152449.984411</v>
      </c>
      <c r="V40" s="96">
        <v>507298120.68314964</v>
      </c>
      <c r="W40" s="96">
        <v>610578523.76117802</v>
      </c>
      <c r="X40" s="96">
        <v>700764892.70483112</v>
      </c>
      <c r="Y40" s="96">
        <v>797048028.77324653</v>
      </c>
      <c r="Z40" s="96">
        <v>694803502.72235644</v>
      </c>
      <c r="AA40" s="96">
        <v>748312283.72675753</v>
      </c>
      <c r="AB40" s="96">
        <v>658679394.90796876</v>
      </c>
      <c r="AC40" s="96">
        <v>637820620.67019451</v>
      </c>
      <c r="AD40" s="96">
        <v>864849765.05966449</v>
      </c>
      <c r="AE40" s="96">
        <v>1122265026.3827443</v>
      </c>
      <c r="AF40" s="96">
        <v>1200991825.9539769</v>
      </c>
      <c r="AG40" s="96">
        <v>1264899368.2016544</v>
      </c>
      <c r="AH40" s="96">
        <v>1233930277.0492177</v>
      </c>
      <c r="AI40" s="96">
        <v>1440711395.6706855</v>
      </c>
      <c r="AJ40" s="96">
        <v>1377375030.5292072</v>
      </c>
      <c r="AK40" s="96">
        <v>1411917558.4585545</v>
      </c>
      <c r="AL40" s="96">
        <v>1278781166.7218764</v>
      </c>
      <c r="AM40" s="96">
        <v>851174350.64940917</v>
      </c>
      <c r="AN40" s="96">
        <v>1115389731.7911868</v>
      </c>
      <c r="AO40" s="96">
        <v>1007791186.2010617</v>
      </c>
      <c r="AP40" s="96">
        <v>937741468.02967572</v>
      </c>
      <c r="AQ40" s="96">
        <v>967338348.65831399</v>
      </c>
      <c r="AR40" s="96">
        <v>999477510.68663239</v>
      </c>
      <c r="AS40" s="96">
        <v>914500299.09703445</v>
      </c>
      <c r="AT40" s="96">
        <v>931833302.75285673</v>
      </c>
      <c r="AU40" s="96">
        <v>991387870.12463045</v>
      </c>
      <c r="AV40" s="96">
        <v>1139754799.1630425</v>
      </c>
      <c r="AW40" s="96">
        <v>1270080250.6526783</v>
      </c>
      <c r="AX40" s="96">
        <v>1337362392.1522458</v>
      </c>
      <c r="AY40" s="96">
        <v>1460561215.4446988</v>
      </c>
      <c r="AZ40" s="96">
        <v>1697565948.6532345</v>
      </c>
      <c r="BA40" s="96">
        <v>1985240986.1850843</v>
      </c>
      <c r="BB40" s="96">
        <v>2059094048.2601888</v>
      </c>
      <c r="BC40" s="96">
        <v>2142591539.4354682</v>
      </c>
      <c r="BD40" s="96">
        <v>2437982706.5751848</v>
      </c>
      <c r="BE40" s="96">
        <v>2510126509.9947691</v>
      </c>
      <c r="BF40" s="96">
        <v>1691544110.6916294</v>
      </c>
      <c r="BG40" s="96">
        <v>1894813389.8817933</v>
      </c>
      <c r="BH40" s="96">
        <v>1695825714.2427304</v>
      </c>
      <c r="BI40" s="96">
        <v>1825018144.4619353</v>
      </c>
      <c r="BJ40" s="96">
        <v>2072349974.1525702</v>
      </c>
      <c r="BK40" s="96">
        <v>2220979144.5201836</v>
      </c>
      <c r="BL40" s="96">
        <v>2220307318.7488565</v>
      </c>
      <c r="BM40" s="96">
        <v>2303078337.5743051</v>
      </c>
    </row>
    <row r="41" spans="1:65" x14ac:dyDescent="0.2">
      <c r="A41" s="96" t="s">
        <v>115</v>
      </c>
      <c r="B41" s="96" t="s">
        <v>340</v>
      </c>
      <c r="C41" s="96" t="s">
        <v>296</v>
      </c>
      <c r="D41" s="96" t="s">
        <v>297</v>
      </c>
      <c r="E41" s="96">
        <v>40461721692.646767</v>
      </c>
      <c r="F41" s="96">
        <v>40934952063.946838</v>
      </c>
      <c r="G41" s="96">
        <v>42227447631.915901</v>
      </c>
      <c r="H41" s="96">
        <v>45029988561.212448</v>
      </c>
      <c r="I41" s="96">
        <v>49377522896.703033</v>
      </c>
      <c r="J41" s="96">
        <v>54515179580.714828</v>
      </c>
      <c r="K41" s="96">
        <v>61088384036.651451</v>
      </c>
      <c r="L41" s="96">
        <v>65668655501.125443</v>
      </c>
      <c r="M41" s="96">
        <v>71829810519.895538</v>
      </c>
      <c r="N41" s="96">
        <v>79148411661.690231</v>
      </c>
      <c r="O41" s="96">
        <v>87896095320.126328</v>
      </c>
      <c r="P41" s="96">
        <v>99271961774.608826</v>
      </c>
      <c r="Q41" s="96">
        <v>113082820486.91788</v>
      </c>
      <c r="R41" s="96">
        <v>131321858814.11859</v>
      </c>
      <c r="S41" s="96">
        <v>160408697341.51331</v>
      </c>
      <c r="T41" s="96">
        <v>173834029689.34329</v>
      </c>
      <c r="U41" s="96">
        <v>206575564908.72211</v>
      </c>
      <c r="V41" s="96">
        <v>211612157028.67892</v>
      </c>
      <c r="W41" s="96">
        <v>218632867537.47699</v>
      </c>
      <c r="X41" s="96">
        <v>243072102612.25885</v>
      </c>
      <c r="Y41" s="96">
        <v>273853826548.06705</v>
      </c>
      <c r="Z41" s="96">
        <v>306214863624.98956</v>
      </c>
      <c r="AA41" s="96">
        <v>313506525087.13623</v>
      </c>
      <c r="AB41" s="96">
        <v>340547711781.88904</v>
      </c>
      <c r="AC41" s="96">
        <v>355372558103.62134</v>
      </c>
      <c r="AD41" s="96">
        <v>364756499450.75067</v>
      </c>
      <c r="AE41" s="96">
        <v>377437927311.98273</v>
      </c>
      <c r="AF41" s="96">
        <v>431316742081.44794</v>
      </c>
      <c r="AG41" s="96">
        <v>507354351182.25403</v>
      </c>
      <c r="AH41" s="96">
        <v>565055743243.24329</v>
      </c>
      <c r="AI41" s="96">
        <v>593929550908.46753</v>
      </c>
      <c r="AJ41" s="96">
        <v>610328183643.18762</v>
      </c>
      <c r="AK41" s="96">
        <v>592387689252.91626</v>
      </c>
      <c r="AL41" s="96">
        <v>577170761956.4375</v>
      </c>
      <c r="AM41" s="96">
        <v>578139279437.60986</v>
      </c>
      <c r="AN41" s="96">
        <v>604031623433.40137</v>
      </c>
      <c r="AO41" s="96">
        <v>628546387972.13062</v>
      </c>
      <c r="AP41" s="96">
        <v>654986999855.55396</v>
      </c>
      <c r="AQ41" s="96">
        <v>634000000000</v>
      </c>
      <c r="AR41" s="96">
        <v>678412196271.11804</v>
      </c>
      <c r="AS41" s="96">
        <v>744773415931.58704</v>
      </c>
      <c r="AT41" s="96">
        <v>738981792355.37195</v>
      </c>
      <c r="AU41" s="96">
        <v>760649334098.00549</v>
      </c>
      <c r="AV41" s="96">
        <v>895540646634.78699</v>
      </c>
      <c r="AW41" s="96">
        <v>1026690238278.2476</v>
      </c>
      <c r="AX41" s="96">
        <v>1173108598778.6763</v>
      </c>
      <c r="AY41" s="96">
        <v>1319264809590.9731</v>
      </c>
      <c r="AZ41" s="96">
        <v>1468820407783.2603</v>
      </c>
      <c r="BA41" s="96">
        <v>1552989690721.6497</v>
      </c>
      <c r="BB41" s="96">
        <v>1374625142157.2915</v>
      </c>
      <c r="BC41" s="96">
        <v>1617343367486.2585</v>
      </c>
      <c r="BD41" s="96">
        <v>1793326630174.5186</v>
      </c>
      <c r="BE41" s="96">
        <v>1828366481521.5952</v>
      </c>
      <c r="BF41" s="96">
        <v>1846597421834.9834</v>
      </c>
      <c r="BG41" s="96">
        <v>1805749878439.9412</v>
      </c>
      <c r="BH41" s="96">
        <v>1556508816217.1401</v>
      </c>
      <c r="BI41" s="96">
        <v>1527994741907.425</v>
      </c>
      <c r="BJ41" s="96">
        <v>1649265644244.095</v>
      </c>
      <c r="BK41" s="96">
        <v>1721853332869.6311</v>
      </c>
      <c r="BL41" s="96">
        <v>1741576393905.9792</v>
      </c>
      <c r="BM41" s="96">
        <v>1643407977068.9272</v>
      </c>
    </row>
    <row r="42" spans="1:65" x14ac:dyDescent="0.2">
      <c r="A42" s="96" t="s">
        <v>341</v>
      </c>
      <c r="B42" s="96" t="s">
        <v>342</v>
      </c>
      <c r="C42" s="96" t="s">
        <v>296</v>
      </c>
      <c r="D42" s="96" t="s">
        <v>297</v>
      </c>
      <c r="AI42" s="96">
        <v>256211361955.07669</v>
      </c>
      <c r="AJ42" s="96">
        <v>242610687557.97833</v>
      </c>
      <c r="AK42" s="96">
        <v>259840957260.76678</v>
      </c>
      <c r="AL42" s="96">
        <v>273982635615.57523</v>
      </c>
      <c r="AM42" s="96">
        <v>310795922956.30939</v>
      </c>
      <c r="AN42" s="96">
        <v>393161878961.47101</v>
      </c>
      <c r="AO42" s="96">
        <v>415881768444.02136</v>
      </c>
      <c r="AP42" s="96">
        <v>409852197001.78284</v>
      </c>
      <c r="AQ42" s="96">
        <v>448554422216.51886</v>
      </c>
      <c r="AR42" s="96">
        <v>434738327683.21222</v>
      </c>
      <c r="AS42" s="96">
        <v>428026566950.32123</v>
      </c>
      <c r="AT42" s="96">
        <v>468573139250.95001</v>
      </c>
      <c r="AU42" s="96">
        <v>527957538526.19366</v>
      </c>
      <c r="AV42" s="96">
        <v>633714239797.63721</v>
      </c>
      <c r="AW42" s="96">
        <v>762523255165.60498</v>
      </c>
      <c r="AX42" s="96">
        <v>886114592647.93152</v>
      </c>
      <c r="AY42" s="96">
        <v>1002191724643.4993</v>
      </c>
      <c r="AZ42" s="96">
        <v>1265850852286.0881</v>
      </c>
      <c r="BA42" s="96">
        <v>1531496010447.7603</v>
      </c>
      <c r="BB42" s="96">
        <v>1289523277830.2539</v>
      </c>
      <c r="BC42" s="96">
        <v>1316585584120.696</v>
      </c>
      <c r="BD42" s="96">
        <v>1448818332413.0977</v>
      </c>
      <c r="BE42" s="96">
        <v>1352666800306.2505</v>
      </c>
      <c r="BF42" s="96">
        <v>1422206484521.3606</v>
      </c>
      <c r="BG42" s="96">
        <v>1464858797617.6511</v>
      </c>
      <c r="BH42" s="96">
        <v>1292086768710.8142</v>
      </c>
      <c r="BI42" s="96">
        <v>1320631381338.5291</v>
      </c>
      <c r="BJ42" s="96">
        <v>1462833446332.5315</v>
      </c>
      <c r="BK42" s="96">
        <v>1644174835271.96</v>
      </c>
      <c r="BL42" s="96">
        <v>1668520366187.3003</v>
      </c>
      <c r="BM42" s="96">
        <v>1644372278258.425</v>
      </c>
    </row>
    <row r="43" spans="1:65" x14ac:dyDescent="0.2">
      <c r="A43" s="96" t="s">
        <v>224</v>
      </c>
      <c r="B43" s="96" t="s">
        <v>343</v>
      </c>
      <c r="C43" s="96" t="s">
        <v>296</v>
      </c>
      <c r="D43" s="96" t="s">
        <v>297</v>
      </c>
      <c r="E43" s="96">
        <v>9522746719.2161427</v>
      </c>
      <c r="F43" s="96">
        <v>10712712465.052166</v>
      </c>
      <c r="G43" s="96">
        <v>11879982758.561916</v>
      </c>
      <c r="H43" s="96">
        <v>13063643795.788443</v>
      </c>
      <c r="I43" s="96">
        <v>14480556571.547604</v>
      </c>
      <c r="J43" s="96">
        <v>15346741669.757538</v>
      </c>
      <c r="K43" s="96">
        <v>16480058704.853127</v>
      </c>
      <c r="L43" s="96">
        <v>17740013179.259995</v>
      </c>
      <c r="M43" s="96">
        <v>18942729779.100044</v>
      </c>
      <c r="N43" s="96">
        <v>20524886616.478863</v>
      </c>
      <c r="Y43" s="96">
        <v>122660905890.07579</v>
      </c>
      <c r="Z43" s="96">
        <v>112339195092.14948</v>
      </c>
      <c r="AA43" s="96">
        <v>115140108850.90874</v>
      </c>
      <c r="AB43" s="96">
        <v>114730757467.48607</v>
      </c>
      <c r="AC43" s="96">
        <v>109547355832.6595</v>
      </c>
      <c r="AD43" s="96">
        <v>111073640470.47331</v>
      </c>
      <c r="AE43" s="96">
        <v>159223703930.17957</v>
      </c>
      <c r="AF43" s="96">
        <v>199403912956.00858</v>
      </c>
      <c r="AG43" s="96">
        <v>215721878630.49271</v>
      </c>
      <c r="AH43" s="96">
        <v>208280848462.61996</v>
      </c>
      <c r="AI43" s="96">
        <v>265987061618.19754</v>
      </c>
      <c r="AJ43" s="96">
        <v>269127820781.03207</v>
      </c>
      <c r="AK43" s="96">
        <v>280156819798.03729</v>
      </c>
      <c r="AL43" s="96">
        <v>272466458446.12885</v>
      </c>
      <c r="AM43" s="96">
        <v>301628489434.81757</v>
      </c>
      <c r="AN43" s="96">
        <v>353132515010.5708</v>
      </c>
      <c r="AO43" s="96">
        <v>340471241909.38513</v>
      </c>
      <c r="AP43" s="96">
        <v>295121356714.66962</v>
      </c>
      <c r="AQ43" s="96">
        <v>303882354117.80939</v>
      </c>
      <c r="AR43" s="96">
        <v>298520480628.41168</v>
      </c>
      <c r="AS43" s="96">
        <v>279841151705.35291</v>
      </c>
      <c r="AT43" s="96">
        <v>287226531168.52338</v>
      </c>
      <c r="AU43" s="96">
        <v>310175772488.13037</v>
      </c>
      <c r="AV43" s="96">
        <v>363063293977.87183</v>
      </c>
      <c r="AW43" s="96">
        <v>405531321270.60712</v>
      </c>
      <c r="AX43" s="96">
        <v>420544947799.55023</v>
      </c>
      <c r="AY43" s="96">
        <v>443801905407.56104</v>
      </c>
      <c r="AZ43" s="96">
        <v>493537376707.7641</v>
      </c>
      <c r="BA43" s="96">
        <v>570304197211.70715</v>
      </c>
      <c r="BB43" s="96">
        <v>558199868578.25562</v>
      </c>
      <c r="BC43" s="96">
        <v>603434493402.67859</v>
      </c>
      <c r="BD43" s="96">
        <v>722038242134.61951</v>
      </c>
      <c r="BE43" s="96">
        <v>692109693986.88635</v>
      </c>
      <c r="BF43" s="96">
        <v>712748124222.60999</v>
      </c>
      <c r="BG43" s="96">
        <v>734396591036.93152</v>
      </c>
      <c r="BH43" s="96">
        <v>702149580770.90088</v>
      </c>
      <c r="BI43" s="96">
        <v>695600652899.28296</v>
      </c>
      <c r="BJ43" s="96">
        <v>704478516963.85486</v>
      </c>
      <c r="BK43" s="96">
        <v>735889205256.25098</v>
      </c>
      <c r="BL43" s="96">
        <v>731474367940.4292</v>
      </c>
      <c r="BM43" s="96">
        <v>747968636174.00842</v>
      </c>
    </row>
    <row r="44" spans="1:65" x14ac:dyDescent="0.2">
      <c r="A44" s="96" t="s">
        <v>344</v>
      </c>
      <c r="B44" s="96" t="s">
        <v>345</v>
      </c>
      <c r="C44" s="96" t="s">
        <v>296</v>
      </c>
      <c r="D44" s="96" t="s">
        <v>297</v>
      </c>
      <c r="AQ44" s="96">
        <v>5945677376.6147728</v>
      </c>
      <c r="AR44" s="96">
        <v>6262740656.8516426</v>
      </c>
      <c r="AS44" s="96">
        <v>6439703434.7102432</v>
      </c>
      <c r="AT44" s="96">
        <v>6232906290.4851017</v>
      </c>
      <c r="AU44" s="96">
        <v>6663669064.7482014</v>
      </c>
      <c r="AV44" s="96">
        <v>7332244897.9591827</v>
      </c>
      <c r="AW44" s="96">
        <v>8553643354.0827532</v>
      </c>
      <c r="AX44" s="96">
        <v>8827272727.2727261</v>
      </c>
      <c r="AY44" s="96">
        <v>9676172953.0818768</v>
      </c>
      <c r="AZ44" s="96">
        <v>11514605842.336935</v>
      </c>
    </row>
    <row r="45" spans="1:65" x14ac:dyDescent="0.2">
      <c r="A45" s="96" t="s">
        <v>118</v>
      </c>
      <c r="B45" s="96" t="s">
        <v>346</v>
      </c>
      <c r="C45" s="96" t="s">
        <v>296</v>
      </c>
      <c r="D45" s="96" t="s">
        <v>297</v>
      </c>
      <c r="E45" s="96">
        <v>4109999999.9999995</v>
      </c>
      <c r="F45" s="96">
        <v>4609727272.727272</v>
      </c>
      <c r="G45" s="96">
        <v>5416272727.272727</v>
      </c>
      <c r="H45" s="96">
        <v>5668187500</v>
      </c>
      <c r="I45" s="96">
        <v>5982347826.086957</v>
      </c>
      <c r="J45" s="96">
        <v>6026593750</v>
      </c>
      <c r="K45" s="96">
        <v>7072641025.6410255</v>
      </c>
      <c r="L45" s="96">
        <v>7013196078.4313717</v>
      </c>
      <c r="M45" s="96">
        <v>7167086956.521739</v>
      </c>
      <c r="N45" s="96">
        <v>8377093023.2558136</v>
      </c>
      <c r="O45" s="96">
        <v>9126309734.5132751</v>
      </c>
      <c r="P45" s="96">
        <v>10884114754.098362</v>
      </c>
      <c r="Q45" s="96">
        <v>11853817307.692308</v>
      </c>
      <c r="R45" s="96">
        <v>16836261173.184359</v>
      </c>
      <c r="S45" s="96">
        <v>16210404183.535763</v>
      </c>
      <c r="T45" s="96">
        <v>7622217352.3421583</v>
      </c>
      <c r="U45" s="96">
        <v>10341925249.042145</v>
      </c>
      <c r="V45" s="96">
        <v>13962893421.541319</v>
      </c>
      <c r="W45" s="96">
        <v>15989933708.149084</v>
      </c>
      <c r="X45" s="96">
        <v>21803696985.234898</v>
      </c>
      <c r="Y45" s="96">
        <v>29036709871.794872</v>
      </c>
      <c r="Z45" s="96">
        <v>34509878043.589745</v>
      </c>
      <c r="AA45" s="96">
        <v>25325893205.657043</v>
      </c>
      <c r="AB45" s="96">
        <v>20355959237.212841</v>
      </c>
      <c r="AC45" s="96">
        <v>19622527479.691307</v>
      </c>
      <c r="AD45" s="96">
        <v>17702885393.509884</v>
      </c>
      <c r="AE45" s="96">
        <v>18891048818.74255</v>
      </c>
      <c r="AF45" s="96">
        <v>22255407684.699879</v>
      </c>
      <c r="AG45" s="96">
        <v>26040229793.069672</v>
      </c>
      <c r="AH45" s="96">
        <v>29885685142.91066</v>
      </c>
      <c r="AI45" s="96">
        <v>33113887817.97311</v>
      </c>
      <c r="AJ45" s="96">
        <v>37834793730.313263</v>
      </c>
      <c r="AK45" s="96">
        <v>45964327558.88356</v>
      </c>
      <c r="AL45" s="96">
        <v>49297773130.118515</v>
      </c>
      <c r="AM45" s="96">
        <v>57008425295.8256</v>
      </c>
      <c r="AN45" s="96">
        <v>73447063319.303375</v>
      </c>
      <c r="AO45" s="96">
        <v>78039572221.602356</v>
      </c>
      <c r="AP45" s="96">
        <v>84952360922.467865</v>
      </c>
      <c r="AQ45" s="96">
        <v>81577430181.407364</v>
      </c>
      <c r="AR45" s="96">
        <v>75173794497.03212</v>
      </c>
      <c r="AS45" s="96">
        <v>77860932151.847107</v>
      </c>
      <c r="AT45" s="96">
        <v>70979923960.374207</v>
      </c>
      <c r="AU45" s="96">
        <v>69736811435.103195</v>
      </c>
      <c r="AV45" s="96">
        <v>75643459839.600815</v>
      </c>
      <c r="AW45" s="96">
        <v>99210392857.611603</v>
      </c>
      <c r="AX45" s="96">
        <v>122964812046.07269</v>
      </c>
      <c r="AY45" s="96">
        <v>154788024805.80832</v>
      </c>
      <c r="AZ45" s="96">
        <v>173605968179.25516</v>
      </c>
      <c r="BA45" s="96">
        <v>179638496278.57391</v>
      </c>
      <c r="BB45" s="96">
        <v>172389498444.62048</v>
      </c>
      <c r="BC45" s="96">
        <v>218537551220.07053</v>
      </c>
      <c r="BD45" s="96">
        <v>252251992029.44171</v>
      </c>
      <c r="BE45" s="96">
        <v>267122320056.70221</v>
      </c>
      <c r="BF45" s="96">
        <v>278384332694.35901</v>
      </c>
      <c r="BG45" s="96">
        <v>260541637327.86392</v>
      </c>
      <c r="BH45" s="96">
        <v>243919079437.3728</v>
      </c>
      <c r="BI45" s="96">
        <v>250440149690.8891</v>
      </c>
      <c r="BJ45" s="96">
        <v>277034675515.67133</v>
      </c>
      <c r="BK45" s="96">
        <v>297571693064.21191</v>
      </c>
      <c r="BL45" s="96">
        <v>279385487344.5257</v>
      </c>
      <c r="BM45" s="96">
        <v>252940023046.01126</v>
      </c>
    </row>
    <row r="46" spans="1:65" x14ac:dyDescent="0.2">
      <c r="A46" s="96" t="s">
        <v>347</v>
      </c>
      <c r="B46" s="96" t="s">
        <v>348</v>
      </c>
      <c r="C46" s="96" t="s">
        <v>296</v>
      </c>
      <c r="D46" s="96" t="s">
        <v>297</v>
      </c>
      <c r="E46" s="96">
        <v>59716467625.314804</v>
      </c>
      <c r="F46" s="96">
        <v>50056868957.673241</v>
      </c>
      <c r="G46" s="96">
        <v>47209359005.605652</v>
      </c>
      <c r="H46" s="96">
        <v>50706799902.510353</v>
      </c>
      <c r="I46" s="96">
        <v>59708343488.504341</v>
      </c>
      <c r="J46" s="96">
        <v>70436266146.721909</v>
      </c>
      <c r="K46" s="96">
        <v>76720285969.615723</v>
      </c>
      <c r="L46" s="96">
        <v>72881631326.671539</v>
      </c>
      <c r="M46" s="96">
        <v>70846535055.65033</v>
      </c>
      <c r="N46" s="96">
        <v>79705906247.461197</v>
      </c>
      <c r="O46" s="96">
        <v>92602973434.072617</v>
      </c>
      <c r="P46" s="96">
        <v>99800958648.143631</v>
      </c>
      <c r="Q46" s="96">
        <v>113687586299.05127</v>
      </c>
      <c r="R46" s="96">
        <v>138544284708.95746</v>
      </c>
      <c r="S46" s="96">
        <v>144182133387.7218</v>
      </c>
      <c r="T46" s="96">
        <v>163431551779.76126</v>
      </c>
      <c r="U46" s="96">
        <v>153940455341.50613</v>
      </c>
      <c r="V46" s="96">
        <v>174938098826.56906</v>
      </c>
      <c r="W46" s="96">
        <v>149540752829.26828</v>
      </c>
      <c r="X46" s="96">
        <v>178280594413.04349</v>
      </c>
      <c r="Y46" s="96">
        <v>191149211575</v>
      </c>
      <c r="Z46" s="96">
        <v>195866382432.53967</v>
      </c>
      <c r="AA46" s="96">
        <v>205089699858.77859</v>
      </c>
      <c r="AB46" s="96">
        <v>230686747153.25671</v>
      </c>
      <c r="AC46" s="96">
        <v>259946510957.14288</v>
      </c>
      <c r="AD46" s="96">
        <v>309488028132.65308</v>
      </c>
      <c r="AE46" s="96">
        <v>300758100107.24634</v>
      </c>
      <c r="AF46" s="96">
        <v>272972974764.57401</v>
      </c>
      <c r="AG46" s="96">
        <v>312353631207.81891</v>
      </c>
      <c r="AH46" s="96">
        <v>347768051311.74084</v>
      </c>
      <c r="AI46" s="96">
        <v>360857912565.96558</v>
      </c>
      <c r="AJ46" s="96">
        <v>383373318083.62366</v>
      </c>
      <c r="AK46" s="96">
        <v>426915712715.85559</v>
      </c>
      <c r="AL46" s="96">
        <v>444731282435.51544</v>
      </c>
      <c r="AM46" s="96">
        <v>564324670008.23792</v>
      </c>
      <c r="AN46" s="96">
        <v>734547898224.10095</v>
      </c>
      <c r="AO46" s="96">
        <v>863746717507.39697</v>
      </c>
      <c r="AP46" s="96">
        <v>961603952954.23291</v>
      </c>
      <c r="AQ46" s="96">
        <v>1029043097558.9136</v>
      </c>
      <c r="AR46" s="96">
        <v>1093997267277.098</v>
      </c>
      <c r="AS46" s="96">
        <v>1211346869600.406</v>
      </c>
      <c r="AT46" s="96">
        <v>1339395718862.8867</v>
      </c>
      <c r="AU46" s="96">
        <v>1470550015077.927</v>
      </c>
      <c r="AV46" s="96">
        <v>1660287965663.8879</v>
      </c>
      <c r="AW46" s="96">
        <v>1955347004965.6873</v>
      </c>
      <c r="AX46" s="96">
        <v>2285965892364.2046</v>
      </c>
      <c r="AY46" s="96">
        <v>2752131773358.9185</v>
      </c>
      <c r="AZ46" s="96">
        <v>3550342737009.5303</v>
      </c>
      <c r="BA46" s="96">
        <v>4594307032667.9814</v>
      </c>
      <c r="BB46" s="96">
        <v>5101703073088.9707</v>
      </c>
      <c r="BC46" s="96">
        <v>6087163874510.7305</v>
      </c>
      <c r="BD46" s="96">
        <v>7551500124197.168</v>
      </c>
      <c r="BE46" s="96">
        <v>8532229986993.6475</v>
      </c>
      <c r="BF46" s="96">
        <v>9570406235659.6406</v>
      </c>
      <c r="BG46" s="96">
        <v>10475682920597.715</v>
      </c>
      <c r="BH46" s="96">
        <v>11061553079871.539</v>
      </c>
      <c r="BI46" s="96">
        <v>11233276536744.676</v>
      </c>
      <c r="BJ46" s="96">
        <v>12310409370894.242</v>
      </c>
      <c r="BK46" s="96">
        <v>13894817549380.291</v>
      </c>
      <c r="BL46" s="96">
        <v>14279937467430.953</v>
      </c>
      <c r="BM46" s="96">
        <v>14722730697890.1</v>
      </c>
    </row>
    <row r="47" spans="1:65" x14ac:dyDescent="0.2">
      <c r="A47" s="96" t="s">
        <v>349</v>
      </c>
      <c r="B47" s="96" t="s">
        <v>350</v>
      </c>
      <c r="C47" s="96" t="s">
        <v>296</v>
      </c>
      <c r="D47" s="96" t="s">
        <v>297</v>
      </c>
      <c r="E47" s="96">
        <v>546203561.57198906</v>
      </c>
      <c r="F47" s="96">
        <v>618245639.22138166</v>
      </c>
      <c r="G47" s="96">
        <v>645284344.68411791</v>
      </c>
      <c r="H47" s="96">
        <v>761047045.83040154</v>
      </c>
      <c r="I47" s="96">
        <v>921063266.44552112</v>
      </c>
      <c r="J47" s="96">
        <v>919771356.42609656</v>
      </c>
      <c r="K47" s="96">
        <v>1024103034.2919849</v>
      </c>
      <c r="L47" s="96">
        <v>1082922892.1520207</v>
      </c>
      <c r="M47" s="96">
        <v>1281281245.6703238</v>
      </c>
      <c r="N47" s="96">
        <v>1361360157.2699864</v>
      </c>
      <c r="O47" s="96">
        <v>1455482990.2414265</v>
      </c>
      <c r="P47" s="96">
        <v>1584128262.0893281</v>
      </c>
      <c r="Q47" s="96">
        <v>1849400599.7755802</v>
      </c>
      <c r="R47" s="96">
        <v>2508421234.8557043</v>
      </c>
      <c r="S47" s="96">
        <v>3070151901.0638347</v>
      </c>
      <c r="T47" s="96">
        <v>3893839190.2680612</v>
      </c>
      <c r="U47" s="96">
        <v>4662053707.7762966</v>
      </c>
      <c r="V47" s="96">
        <v>6265067857.8653431</v>
      </c>
      <c r="W47" s="96">
        <v>7900524897.8644028</v>
      </c>
      <c r="X47" s="96">
        <v>9142935857.9476643</v>
      </c>
      <c r="Y47" s="96">
        <v>10175615441.812651</v>
      </c>
      <c r="Z47" s="96">
        <v>8432588483.8526268</v>
      </c>
      <c r="AA47" s="96">
        <v>7567109766.6112919</v>
      </c>
      <c r="AB47" s="96">
        <v>6838185418.5364218</v>
      </c>
      <c r="AC47" s="96">
        <v>6841638714.5453997</v>
      </c>
      <c r="AD47" s="96">
        <v>6977650069.3357792</v>
      </c>
      <c r="AE47" s="96">
        <v>9158302205.3623695</v>
      </c>
      <c r="AF47" s="96">
        <v>10087653189.328686</v>
      </c>
      <c r="AG47" s="96">
        <v>10255170459.985992</v>
      </c>
      <c r="AH47" s="96">
        <v>9757410614.0811996</v>
      </c>
      <c r="AI47" s="96">
        <v>10795850106.9547</v>
      </c>
      <c r="AJ47" s="96">
        <v>10492628915.492674</v>
      </c>
      <c r="AK47" s="96">
        <v>11152971316.074015</v>
      </c>
      <c r="AL47" s="96">
        <v>11045759468.941166</v>
      </c>
      <c r="AM47" s="96">
        <v>8313557450.2521324</v>
      </c>
      <c r="AN47" s="96">
        <v>11000146839.497032</v>
      </c>
      <c r="AO47" s="96">
        <v>12139234938.786329</v>
      </c>
      <c r="AP47" s="96">
        <v>11722142706.127819</v>
      </c>
      <c r="AQ47" s="96">
        <v>12612033728.85717</v>
      </c>
      <c r="AR47" s="96">
        <v>12376639822.926491</v>
      </c>
      <c r="AS47" s="96">
        <v>10743706069.207895</v>
      </c>
      <c r="AT47" s="96">
        <v>11202353584.67128</v>
      </c>
      <c r="AU47" s="96">
        <v>12405208665.483084</v>
      </c>
      <c r="AV47" s="96">
        <v>15340993079.12055</v>
      </c>
      <c r="AW47" s="96">
        <v>16584164236.220413</v>
      </c>
      <c r="AX47" s="96">
        <v>17091723906.153034</v>
      </c>
      <c r="AY47" s="96">
        <v>17816714954.244202</v>
      </c>
      <c r="AZ47" s="96">
        <v>20370544322.307434</v>
      </c>
      <c r="BA47" s="96">
        <v>24322959641.255604</v>
      </c>
      <c r="BB47" s="96">
        <v>24375209177.930202</v>
      </c>
      <c r="BC47" s="96">
        <v>24908781285.475601</v>
      </c>
      <c r="BD47" s="96">
        <v>25414875503.078419</v>
      </c>
      <c r="BE47" s="96">
        <v>26789047554.598778</v>
      </c>
      <c r="BF47" s="96">
        <v>31273074527.697529</v>
      </c>
      <c r="BG47" s="96">
        <v>35363533865.72715</v>
      </c>
      <c r="BH47" s="96">
        <v>45814637971.474518</v>
      </c>
      <c r="BI47" s="96">
        <v>47964234560.051407</v>
      </c>
      <c r="BJ47" s="96">
        <v>51588158717.534821</v>
      </c>
      <c r="BK47" s="96">
        <v>58011466450.864304</v>
      </c>
      <c r="BL47" s="96">
        <v>58539424929.724831</v>
      </c>
      <c r="BM47" s="96">
        <v>61348579465.101654</v>
      </c>
    </row>
    <row r="48" spans="1:65" x14ac:dyDescent="0.2">
      <c r="A48" s="96" t="s">
        <v>114</v>
      </c>
      <c r="B48" s="96" t="s">
        <v>351</v>
      </c>
      <c r="C48" s="96" t="s">
        <v>296</v>
      </c>
      <c r="D48" s="96" t="s">
        <v>297</v>
      </c>
      <c r="E48" s="96">
        <v>614206071.00223458</v>
      </c>
      <c r="F48" s="96">
        <v>652777613.6436379</v>
      </c>
      <c r="G48" s="96">
        <v>694247725.53720415</v>
      </c>
      <c r="H48" s="96">
        <v>718320701.38978446</v>
      </c>
      <c r="I48" s="96">
        <v>776650126.19007194</v>
      </c>
      <c r="J48" s="96">
        <v>814083378.45817101</v>
      </c>
      <c r="K48" s="96">
        <v>851112662.73306894</v>
      </c>
      <c r="L48" s="96">
        <v>936175404.64282858</v>
      </c>
      <c r="M48" s="96">
        <v>1046191192.4438339</v>
      </c>
      <c r="N48" s="96">
        <v>1100551378.555058</v>
      </c>
      <c r="O48" s="96">
        <v>1151217146.9856887</v>
      </c>
      <c r="P48" s="96">
        <v>1236941200.9522202</v>
      </c>
      <c r="Q48" s="96">
        <v>1498252050.1722827</v>
      </c>
      <c r="R48" s="96">
        <v>1901393216.0014932</v>
      </c>
      <c r="S48" s="96">
        <v>2157415245.7347116</v>
      </c>
      <c r="T48" s="96">
        <v>2857037371.0588579</v>
      </c>
      <c r="U48" s="96">
        <v>2898089929.085731</v>
      </c>
      <c r="V48" s="96">
        <v>3394663844.4283352</v>
      </c>
      <c r="W48" s="96">
        <v>4662851756.5904551</v>
      </c>
      <c r="X48" s="96">
        <v>5919004206.9070559</v>
      </c>
      <c r="Y48" s="96">
        <v>6674567625.080699</v>
      </c>
      <c r="Z48" s="96">
        <v>6610937473.2042484</v>
      </c>
      <c r="AA48" s="96">
        <v>6611255018.239152</v>
      </c>
      <c r="AB48" s="96">
        <v>6870200658.9409714</v>
      </c>
      <c r="AC48" s="96">
        <v>7311937457.4185495</v>
      </c>
      <c r="AD48" s="96">
        <v>8544809794.2630491</v>
      </c>
      <c r="AE48" s="96">
        <v>11857056336.031237</v>
      </c>
      <c r="AF48" s="96">
        <v>13049658331.131714</v>
      </c>
      <c r="AG48" s="96">
        <v>12236058143.040649</v>
      </c>
      <c r="AH48" s="96">
        <v>11012566160.504288</v>
      </c>
      <c r="AI48" s="96">
        <v>12314482085.087753</v>
      </c>
      <c r="AJ48" s="96">
        <v>11840192674.124596</v>
      </c>
      <c r="AK48" s="96">
        <v>12071775380.650251</v>
      </c>
      <c r="AL48" s="96">
        <v>14524193694.365004</v>
      </c>
      <c r="AM48" s="96">
        <v>8292531291.7920179</v>
      </c>
      <c r="AN48" s="96">
        <v>10020367060.777918</v>
      </c>
      <c r="AO48" s="96">
        <v>10313258944.733717</v>
      </c>
      <c r="AP48" s="96">
        <v>10043438502.857954</v>
      </c>
      <c r="AQ48" s="96">
        <v>10831221907.111732</v>
      </c>
      <c r="AR48" s="96">
        <v>10706445653.28829</v>
      </c>
      <c r="AS48" s="96">
        <v>10109045070.73984</v>
      </c>
      <c r="AT48" s="96">
        <v>10380401988.700949</v>
      </c>
      <c r="AU48" s="96">
        <v>11634008832.756823</v>
      </c>
      <c r="AV48" s="96">
        <v>14581533773.043303</v>
      </c>
      <c r="AW48" s="96">
        <v>17462229588.99226</v>
      </c>
      <c r="AX48" s="96">
        <v>17951220881.450157</v>
      </c>
      <c r="AY48" s="96">
        <v>19373256211.027943</v>
      </c>
      <c r="AZ48" s="96">
        <v>22394848085.28944</v>
      </c>
      <c r="BA48" s="96">
        <v>26516681614.349777</v>
      </c>
      <c r="BB48" s="96">
        <v>26122645990.779373</v>
      </c>
      <c r="BC48" s="96">
        <v>26169323292.527824</v>
      </c>
      <c r="BD48" s="96">
        <v>29375448542.446598</v>
      </c>
      <c r="BE48" s="96">
        <v>29102772799.003754</v>
      </c>
      <c r="BF48" s="96">
        <v>32357345500.988461</v>
      </c>
      <c r="BG48" s="96">
        <v>34989493826.217865</v>
      </c>
      <c r="BH48" s="96">
        <v>30928653813.853821</v>
      </c>
      <c r="BI48" s="96">
        <v>32643697595.837772</v>
      </c>
      <c r="BJ48" s="96">
        <v>35009262788.15004</v>
      </c>
      <c r="BK48" s="96">
        <v>38694156862.992203</v>
      </c>
      <c r="BL48" s="96">
        <v>39007354359.279823</v>
      </c>
      <c r="BM48" s="96">
        <v>39802147568.21743</v>
      </c>
    </row>
    <row r="49" spans="1:65" x14ac:dyDescent="0.2">
      <c r="A49" s="96" t="s">
        <v>352</v>
      </c>
      <c r="B49" s="96" t="s">
        <v>353</v>
      </c>
      <c r="C49" s="96" t="s">
        <v>296</v>
      </c>
      <c r="D49" s="96" t="s">
        <v>297</v>
      </c>
      <c r="E49" s="96">
        <v>3359404117.647059</v>
      </c>
      <c r="F49" s="96">
        <v>3086746857.1428571</v>
      </c>
      <c r="G49" s="96">
        <v>3779841428.5714288</v>
      </c>
      <c r="H49" s="96">
        <v>6213185742.5742579</v>
      </c>
      <c r="I49" s="96">
        <v>2881545272.727273</v>
      </c>
      <c r="J49" s="96">
        <v>4043901818.1818185</v>
      </c>
      <c r="K49" s="96">
        <v>4532660181.818182</v>
      </c>
      <c r="L49" s="96">
        <v>3384063371.7579155</v>
      </c>
      <c r="M49" s="96">
        <v>3909780538.9221559</v>
      </c>
      <c r="N49" s="96">
        <v>5032434970.0598803</v>
      </c>
      <c r="O49" s="96">
        <v>4877684910.1796417</v>
      </c>
      <c r="P49" s="96">
        <v>5594770359.2814379</v>
      </c>
      <c r="Q49" s="96">
        <v>6173712814.3712568</v>
      </c>
      <c r="R49" s="96">
        <v>7870239461.0778446</v>
      </c>
      <c r="S49" s="96">
        <v>9596960179.6407204</v>
      </c>
      <c r="T49" s="96">
        <v>10237343173.652695</v>
      </c>
      <c r="U49" s="96">
        <v>9648583224.9921227</v>
      </c>
      <c r="V49" s="96">
        <v>12344424763.57268</v>
      </c>
      <c r="W49" s="96">
        <v>15372608002.392328</v>
      </c>
      <c r="X49" s="96">
        <v>15068422236.366274</v>
      </c>
      <c r="Y49" s="96">
        <v>14394927494.8647</v>
      </c>
      <c r="Z49" s="96">
        <v>12537821038.220222</v>
      </c>
      <c r="AA49" s="96">
        <v>13651667371.167646</v>
      </c>
      <c r="AB49" s="96">
        <v>11006712650.448143</v>
      </c>
      <c r="AC49" s="96">
        <v>7857729193.2034254</v>
      </c>
      <c r="AD49" s="96">
        <v>7195042616.0071001</v>
      </c>
      <c r="AE49" s="96">
        <v>8095367168.2176886</v>
      </c>
      <c r="AF49" s="96">
        <v>7661625472.5770502</v>
      </c>
      <c r="AG49" s="96">
        <v>8861299976.7415752</v>
      </c>
      <c r="AH49" s="96">
        <v>9021862775.2597828</v>
      </c>
      <c r="AI49" s="96">
        <v>9349764580.369976</v>
      </c>
      <c r="AJ49" s="96">
        <v>9633911368.0154133</v>
      </c>
      <c r="AK49" s="96">
        <v>8227200892.442131</v>
      </c>
      <c r="AL49" s="96">
        <v>10706246370.932463</v>
      </c>
      <c r="AM49" s="96">
        <v>5840529411.7647057</v>
      </c>
      <c r="AN49" s="96">
        <v>5647034188.0341883</v>
      </c>
      <c r="AO49" s="96">
        <v>5772020526.1060181</v>
      </c>
      <c r="AP49" s="96">
        <v>6091061291.3050108</v>
      </c>
      <c r="AQ49" s="96">
        <v>6215716712.2946739</v>
      </c>
      <c r="AR49" s="96">
        <v>4711259427.272727</v>
      </c>
      <c r="AS49" s="96">
        <v>19088046305.7971</v>
      </c>
      <c r="AT49" s="96">
        <v>7438189100.333333</v>
      </c>
      <c r="AU49" s="96">
        <v>8728038525.1403351</v>
      </c>
      <c r="AV49" s="96">
        <v>8937567059.8775425</v>
      </c>
      <c r="AW49" s="96">
        <v>10297483481.223013</v>
      </c>
      <c r="AX49" s="96">
        <v>11964484667.910227</v>
      </c>
      <c r="AY49" s="96">
        <v>14451902467.931498</v>
      </c>
      <c r="AZ49" s="96">
        <v>16737071816.379993</v>
      </c>
      <c r="BA49" s="96">
        <v>19788515873.894249</v>
      </c>
      <c r="BB49" s="96">
        <v>18648373312.424099</v>
      </c>
      <c r="BC49" s="96">
        <v>21565720044.463406</v>
      </c>
      <c r="BD49" s="96">
        <v>25839749198.823307</v>
      </c>
      <c r="BE49" s="96">
        <v>29306235826.38855</v>
      </c>
      <c r="BF49" s="96">
        <v>32679745297.645332</v>
      </c>
      <c r="BG49" s="96">
        <v>35909040265.932777</v>
      </c>
      <c r="BH49" s="96">
        <v>37917704900.079376</v>
      </c>
      <c r="BI49" s="96">
        <v>37134799974.522491</v>
      </c>
      <c r="BJ49" s="96">
        <v>38019265625.884529</v>
      </c>
      <c r="BK49" s="96">
        <v>46831342212.54731</v>
      </c>
      <c r="BL49" s="96">
        <v>50400746171.423866</v>
      </c>
      <c r="BM49" s="96">
        <v>49868970641.106239</v>
      </c>
    </row>
    <row r="50" spans="1:65" x14ac:dyDescent="0.2">
      <c r="A50" s="96" t="s">
        <v>354</v>
      </c>
      <c r="B50" s="96" t="s">
        <v>355</v>
      </c>
      <c r="C50" s="96" t="s">
        <v>296</v>
      </c>
      <c r="D50" s="96" t="s">
        <v>297</v>
      </c>
      <c r="E50" s="96">
        <v>131731862.56897533</v>
      </c>
      <c r="F50" s="96">
        <v>151675739.16060254</v>
      </c>
      <c r="G50" s="96">
        <v>166521239.86331046</v>
      </c>
      <c r="H50" s="96">
        <v>172233430.87148392</v>
      </c>
      <c r="I50" s="96">
        <v>185693724.84536326</v>
      </c>
      <c r="J50" s="96">
        <v>198318063.86084098</v>
      </c>
      <c r="K50" s="96">
        <v>220613582.36986604</v>
      </c>
      <c r="L50" s="96">
        <v>237397428.33641082</v>
      </c>
      <c r="M50" s="96">
        <v>251247458.01213938</v>
      </c>
      <c r="N50" s="96">
        <v>265040036.05915231</v>
      </c>
      <c r="O50" s="96">
        <v>274960699.85859478</v>
      </c>
      <c r="P50" s="96">
        <v>322128019.3235988</v>
      </c>
      <c r="Q50" s="96">
        <v>410669262.89800918</v>
      </c>
      <c r="R50" s="96">
        <v>541973362.48106313</v>
      </c>
      <c r="S50" s="96">
        <v>585364635.35480368</v>
      </c>
      <c r="T50" s="96">
        <v>767102679.01868987</v>
      </c>
      <c r="U50" s="96">
        <v>754549600.54805243</v>
      </c>
      <c r="V50" s="96">
        <v>765224030.63647711</v>
      </c>
      <c r="W50" s="96">
        <v>878771771.29088259</v>
      </c>
      <c r="X50" s="96">
        <v>1198749665.9505324</v>
      </c>
      <c r="Y50" s="96">
        <v>1705796849.5465925</v>
      </c>
      <c r="Z50" s="96">
        <v>1993512325.9230595</v>
      </c>
      <c r="AA50" s="96">
        <v>2160640566.5395322</v>
      </c>
      <c r="AB50" s="96">
        <v>2097274289.6152704</v>
      </c>
      <c r="AC50" s="96">
        <v>2193581366.4072566</v>
      </c>
      <c r="AD50" s="96">
        <v>2160872541.418901</v>
      </c>
      <c r="AE50" s="96">
        <v>1849268214.6818063</v>
      </c>
      <c r="AF50" s="96">
        <v>2297753649.2796235</v>
      </c>
      <c r="AG50" s="96">
        <v>2212536313.3347592</v>
      </c>
      <c r="AH50" s="96">
        <v>2389593021.9486785</v>
      </c>
      <c r="AI50" s="96">
        <v>2798746050.582284</v>
      </c>
      <c r="AJ50" s="96">
        <v>2724853592.7338185</v>
      </c>
      <c r="AK50" s="96">
        <v>2933222714.1150575</v>
      </c>
      <c r="AL50" s="96">
        <v>2684323424.0680089</v>
      </c>
      <c r="AM50" s="96">
        <v>1769365425.0405302</v>
      </c>
      <c r="AN50" s="96">
        <v>2116003977.9752877</v>
      </c>
      <c r="AO50" s="96">
        <v>2540697688.0569811</v>
      </c>
      <c r="AP50" s="96">
        <v>2322718991.2645755</v>
      </c>
      <c r="AQ50" s="96">
        <v>1949481296.607621</v>
      </c>
      <c r="AR50" s="96">
        <v>2353909563.9412174</v>
      </c>
      <c r="AS50" s="96">
        <v>3227927593.0431647</v>
      </c>
      <c r="AT50" s="96">
        <v>2796704577.3082027</v>
      </c>
      <c r="AU50" s="96">
        <v>3034251042.0732946</v>
      </c>
      <c r="AV50" s="96">
        <v>3503723244.8360696</v>
      </c>
      <c r="AW50" s="96">
        <v>4656975222.7224293</v>
      </c>
      <c r="AX50" s="96">
        <v>6647357442.0898619</v>
      </c>
      <c r="AY50" s="96">
        <v>8065134528.2689428</v>
      </c>
      <c r="AZ50" s="96">
        <v>8771102025.0098686</v>
      </c>
      <c r="BA50" s="96">
        <v>11602893043.02562</v>
      </c>
      <c r="BB50" s="96">
        <v>9684321633.2197685</v>
      </c>
      <c r="BC50" s="96">
        <v>13135580695.247307</v>
      </c>
      <c r="BD50" s="96">
        <v>15634897272.764456</v>
      </c>
      <c r="BE50" s="96">
        <v>17693924573.249882</v>
      </c>
      <c r="BF50" s="96">
        <v>17953617927.293335</v>
      </c>
      <c r="BG50" s="96">
        <v>17889079957.930077</v>
      </c>
      <c r="BH50" s="96">
        <v>11885478502.053009</v>
      </c>
      <c r="BI50" s="96">
        <v>10158508345.310392</v>
      </c>
      <c r="BJ50" s="96">
        <v>11109029840.247892</v>
      </c>
      <c r="BK50" s="96">
        <v>13642740884.135555</v>
      </c>
      <c r="BL50" s="96">
        <v>12693562947.785587</v>
      </c>
      <c r="BM50" s="96">
        <v>10884686142.644192</v>
      </c>
    </row>
    <row r="51" spans="1:65" x14ac:dyDescent="0.2">
      <c r="A51" s="96" t="s">
        <v>119</v>
      </c>
      <c r="B51" s="96" t="s">
        <v>356</v>
      </c>
      <c r="C51" s="96" t="s">
        <v>296</v>
      </c>
      <c r="D51" s="96" t="s">
        <v>297</v>
      </c>
      <c r="E51" s="96">
        <v>4031152976.6390357</v>
      </c>
      <c r="F51" s="96">
        <v>4540447761.1940298</v>
      </c>
      <c r="G51" s="96">
        <v>4955543963.3686886</v>
      </c>
      <c r="H51" s="96">
        <v>4836166666.666667</v>
      </c>
      <c r="I51" s="96">
        <v>5973366666.666667</v>
      </c>
      <c r="J51" s="96">
        <v>5760761904.7619047</v>
      </c>
      <c r="K51" s="96">
        <v>5428518518.5185184</v>
      </c>
      <c r="L51" s="96">
        <v>5825170438.4870434</v>
      </c>
      <c r="M51" s="96">
        <v>5960212869.1296797</v>
      </c>
      <c r="N51" s="96">
        <v>6450175213.7492275</v>
      </c>
      <c r="O51" s="96">
        <v>7198360460.1988707</v>
      </c>
      <c r="P51" s="96">
        <v>7820380970.5367403</v>
      </c>
      <c r="Q51" s="96">
        <v>8671358732.6848583</v>
      </c>
      <c r="R51" s="96">
        <v>10315760000.33939</v>
      </c>
      <c r="S51" s="96">
        <v>12370029583.641897</v>
      </c>
      <c r="T51" s="96">
        <v>13098633901.867271</v>
      </c>
      <c r="U51" s="96">
        <v>15341403660.469809</v>
      </c>
      <c r="V51" s="96">
        <v>19470960619.129715</v>
      </c>
      <c r="W51" s="96">
        <v>23263511958.050903</v>
      </c>
      <c r="X51" s="96">
        <v>27940411250.27322</v>
      </c>
      <c r="Y51" s="96">
        <v>33400735644.048115</v>
      </c>
      <c r="Z51" s="96">
        <v>36388366869.03093</v>
      </c>
      <c r="AA51" s="96">
        <v>38968039721.748032</v>
      </c>
      <c r="AB51" s="96">
        <v>38729822781.599724</v>
      </c>
      <c r="AC51" s="96">
        <v>38253120737.967117</v>
      </c>
      <c r="AD51" s="96">
        <v>34894411351.983009</v>
      </c>
      <c r="AE51" s="96">
        <v>34942489683.971237</v>
      </c>
      <c r="AF51" s="96">
        <v>36373307085.088745</v>
      </c>
      <c r="AG51" s="96">
        <v>39212550050.422279</v>
      </c>
      <c r="AH51" s="96">
        <v>39540080200.393814</v>
      </c>
      <c r="AI51" s="96">
        <v>47844090709.990845</v>
      </c>
      <c r="AJ51" s="96">
        <v>49175565911.065483</v>
      </c>
      <c r="AK51" s="96">
        <v>58418985443.317154</v>
      </c>
      <c r="AL51" s="96">
        <v>66446804802.574699</v>
      </c>
      <c r="AM51" s="96">
        <v>81703500846.036377</v>
      </c>
      <c r="AN51" s="96">
        <v>92507279383.038727</v>
      </c>
      <c r="AO51" s="96">
        <v>97160109277.80867</v>
      </c>
      <c r="AP51" s="96">
        <v>106659508271.25496</v>
      </c>
      <c r="AQ51" s="96">
        <v>98443739941.166397</v>
      </c>
      <c r="AR51" s="96">
        <v>86186158684.768494</v>
      </c>
      <c r="AS51" s="96">
        <v>99886577330.727112</v>
      </c>
      <c r="AT51" s="96">
        <v>98211749595.544189</v>
      </c>
      <c r="AU51" s="96">
        <v>97963003804.785095</v>
      </c>
      <c r="AV51" s="96">
        <v>94641378693.223038</v>
      </c>
      <c r="AW51" s="96">
        <v>117081522349.67728</v>
      </c>
      <c r="AX51" s="96">
        <v>145619191582.06134</v>
      </c>
      <c r="AY51" s="96">
        <v>161618581266.31573</v>
      </c>
      <c r="AZ51" s="96">
        <v>206181826825.28027</v>
      </c>
      <c r="BA51" s="96">
        <v>242186950900.77493</v>
      </c>
      <c r="BB51" s="96">
        <v>232397835678.33636</v>
      </c>
      <c r="BC51" s="96">
        <v>286563105192.45648</v>
      </c>
      <c r="BD51" s="96">
        <v>334943871931.74542</v>
      </c>
      <c r="BE51" s="96">
        <v>370921320483.84052</v>
      </c>
      <c r="BF51" s="96">
        <v>382116126448.55402</v>
      </c>
      <c r="BG51" s="96">
        <v>381112119657.44458</v>
      </c>
      <c r="BH51" s="96">
        <v>293481748240.77881</v>
      </c>
      <c r="BI51" s="96">
        <v>282825009887.45795</v>
      </c>
      <c r="BJ51" s="96">
        <v>311883730690.12946</v>
      </c>
      <c r="BK51" s="96">
        <v>334198214706.20874</v>
      </c>
      <c r="BL51" s="96">
        <v>323429888934.25677</v>
      </c>
      <c r="BM51" s="96">
        <v>271346896626.41779</v>
      </c>
    </row>
    <row r="52" spans="1:65" x14ac:dyDescent="0.2">
      <c r="A52" s="96" t="s">
        <v>120</v>
      </c>
      <c r="B52" s="96" t="s">
        <v>357</v>
      </c>
      <c r="C52" s="96" t="s">
        <v>296</v>
      </c>
      <c r="D52" s="96" t="s">
        <v>297</v>
      </c>
      <c r="Y52" s="96">
        <v>212218226.42984733</v>
      </c>
      <c r="Z52" s="96">
        <v>196349967.67000663</v>
      </c>
      <c r="AA52" s="96">
        <v>184008995.64368609</v>
      </c>
      <c r="AB52" s="96">
        <v>191621958.3753649</v>
      </c>
      <c r="AC52" s="96">
        <v>184697209.99741393</v>
      </c>
      <c r="AD52" s="96">
        <v>196726077.06197223</v>
      </c>
      <c r="AE52" s="96">
        <v>279197696.81463921</v>
      </c>
      <c r="AF52" s="96">
        <v>337525870.61696845</v>
      </c>
      <c r="AG52" s="96">
        <v>356500026.69167286</v>
      </c>
      <c r="AH52" s="96">
        <v>341476764.04426754</v>
      </c>
      <c r="AI52" s="96">
        <v>429622147.74344611</v>
      </c>
      <c r="AJ52" s="96">
        <v>424108796.56297582</v>
      </c>
      <c r="AK52" s="96">
        <v>457388578.92414361</v>
      </c>
      <c r="AL52" s="96">
        <v>452881443.08416229</v>
      </c>
      <c r="AM52" s="96">
        <v>319189200.35312301</v>
      </c>
      <c r="AN52" s="96">
        <v>398461789.55868608</v>
      </c>
      <c r="AO52" s="96">
        <v>396053797.63332117</v>
      </c>
      <c r="AP52" s="96">
        <v>364445589.70236468</v>
      </c>
      <c r="AQ52" s="96">
        <v>370106776.04332876</v>
      </c>
      <c r="AR52" s="96">
        <v>382454989.94531095</v>
      </c>
      <c r="AS52" s="96">
        <v>351136568.44192129</v>
      </c>
      <c r="AT52" s="96">
        <v>378512003.4050715</v>
      </c>
      <c r="AU52" s="96">
        <v>425964697.41866428</v>
      </c>
      <c r="AV52" s="96">
        <v>546885184.99017417</v>
      </c>
      <c r="AW52" s="96">
        <v>633706149.25025952</v>
      </c>
      <c r="AX52" s="96">
        <v>653845122.87207437</v>
      </c>
      <c r="AY52" s="96">
        <v>698431827.74095798</v>
      </c>
      <c r="AZ52" s="96">
        <v>795673128.4854418</v>
      </c>
      <c r="BA52" s="96">
        <v>915659192.8251121</v>
      </c>
      <c r="BB52" s="96">
        <v>905341090.57011497</v>
      </c>
      <c r="BC52" s="96">
        <v>907978731.70212293</v>
      </c>
      <c r="BD52" s="96">
        <v>1023086272.696221</v>
      </c>
      <c r="BE52" s="96">
        <v>1015843491.246346</v>
      </c>
      <c r="BF52" s="96">
        <v>1116224107.1711571</v>
      </c>
      <c r="BG52" s="96">
        <v>1149587659.745018</v>
      </c>
      <c r="BH52" s="96">
        <v>966029599.80122805</v>
      </c>
      <c r="BI52" s="96">
        <v>1012835492.5157499</v>
      </c>
      <c r="BJ52" s="96">
        <v>1077439756.1222107</v>
      </c>
      <c r="BK52" s="96">
        <v>1178530633.815469</v>
      </c>
      <c r="BL52" s="96">
        <v>1165839899.8026922</v>
      </c>
      <c r="BM52" s="96">
        <v>1219690024.5028675</v>
      </c>
    </row>
    <row r="53" spans="1:65" x14ac:dyDescent="0.2">
      <c r="A53" s="96" t="s">
        <v>112</v>
      </c>
      <c r="B53" s="96" t="s">
        <v>358</v>
      </c>
      <c r="C53" s="96" t="s">
        <v>296</v>
      </c>
      <c r="D53" s="96" t="s">
        <v>297</v>
      </c>
      <c r="Y53" s="96">
        <v>142246875.53671572</v>
      </c>
      <c r="Z53" s="96">
        <v>139468114.59974083</v>
      </c>
      <c r="AA53" s="96">
        <v>140630758.59489855</v>
      </c>
      <c r="AB53" s="96">
        <v>138476239.36679232</v>
      </c>
      <c r="AC53" s="96">
        <v>132019065.0334186</v>
      </c>
      <c r="AD53" s="96">
        <v>137728155.21266112</v>
      </c>
      <c r="AE53" s="96">
        <v>190651207.99951088</v>
      </c>
      <c r="AF53" s="96">
        <v>235253171.84106156</v>
      </c>
      <c r="AG53" s="96">
        <v>264308140.28514937</v>
      </c>
      <c r="AH53" s="96">
        <v>267448513.10816756</v>
      </c>
      <c r="AI53" s="96">
        <v>306891107.26203853</v>
      </c>
      <c r="AJ53" s="96">
        <v>319827058.59287477</v>
      </c>
      <c r="AK53" s="96">
        <v>357160985.32741332</v>
      </c>
      <c r="AL53" s="96">
        <v>490417389.68256927</v>
      </c>
      <c r="AM53" s="96">
        <v>406580652.33053684</v>
      </c>
      <c r="AN53" s="96">
        <v>487148993.53310871</v>
      </c>
      <c r="AO53" s="96">
        <v>501979069.27468324</v>
      </c>
      <c r="AP53" s="96">
        <v>490608657.92497611</v>
      </c>
      <c r="AQ53" s="96">
        <v>521910560.52486807</v>
      </c>
      <c r="AR53" s="96">
        <v>592416703.05887806</v>
      </c>
      <c r="AS53" s="96">
        <v>539227277.62641084</v>
      </c>
      <c r="AT53" s="96">
        <v>563024383.29662621</v>
      </c>
      <c r="AU53" s="96">
        <v>620974660.23030257</v>
      </c>
      <c r="AV53" s="96">
        <v>813963830.17921662</v>
      </c>
      <c r="AW53" s="96">
        <v>924318490.75979996</v>
      </c>
      <c r="AX53" s="96">
        <v>971977088.15691388</v>
      </c>
      <c r="AY53" s="96">
        <v>1107891063.4386301</v>
      </c>
      <c r="AZ53" s="96">
        <v>1513933983.2239838</v>
      </c>
      <c r="BA53" s="96">
        <v>1789333748.6799023</v>
      </c>
      <c r="BB53" s="96">
        <v>1711817181.5296857</v>
      </c>
      <c r="BC53" s="96">
        <v>1664310769.5522876</v>
      </c>
      <c r="BD53" s="96">
        <v>1865915544.124455</v>
      </c>
      <c r="BE53" s="96">
        <v>1741809808.9644227</v>
      </c>
      <c r="BF53" s="96">
        <v>1850470042.4328146</v>
      </c>
      <c r="BG53" s="96">
        <v>1859898513.2685812</v>
      </c>
      <c r="BH53" s="96">
        <v>1596800287.1640487</v>
      </c>
      <c r="BI53" s="96">
        <v>1662998677.8842537</v>
      </c>
      <c r="BJ53" s="96">
        <v>1769787215.421407</v>
      </c>
      <c r="BK53" s="96">
        <v>1966983316.3259299</v>
      </c>
      <c r="BL53" s="96">
        <v>1981845740.7061462</v>
      </c>
      <c r="BM53" s="96">
        <v>1703698676.6974154</v>
      </c>
    </row>
    <row r="54" spans="1:65" x14ac:dyDescent="0.2">
      <c r="A54" s="96" t="s">
        <v>122</v>
      </c>
      <c r="B54" s="96" t="s">
        <v>359</v>
      </c>
      <c r="C54" s="96" t="s">
        <v>296</v>
      </c>
      <c r="D54" s="96" t="s">
        <v>297</v>
      </c>
      <c r="E54" s="96">
        <v>507513829.99485475</v>
      </c>
      <c r="F54" s="96">
        <v>490325181.61427474</v>
      </c>
      <c r="G54" s="96">
        <v>479180824.34850603</v>
      </c>
      <c r="H54" s="96">
        <v>511902136.80997276</v>
      </c>
      <c r="I54" s="96">
        <v>542578367.24259782</v>
      </c>
      <c r="J54" s="96">
        <v>592981162.26415098</v>
      </c>
      <c r="K54" s="96">
        <v>647305630.18867922</v>
      </c>
      <c r="L54" s="96">
        <v>699456618.86792457</v>
      </c>
      <c r="M54" s="96">
        <v>773841494.33962262</v>
      </c>
      <c r="N54" s="96">
        <v>853630203.77358496</v>
      </c>
      <c r="O54" s="96">
        <v>984830158.49056602</v>
      </c>
      <c r="P54" s="96">
        <v>1077152902.291044</v>
      </c>
      <c r="Q54" s="96">
        <v>1238251695.5538809</v>
      </c>
      <c r="R54" s="96">
        <v>1528916185.2319913</v>
      </c>
      <c r="S54" s="96">
        <v>1666544754.0983608</v>
      </c>
      <c r="T54" s="96">
        <v>1960863465.5775964</v>
      </c>
      <c r="U54" s="96">
        <v>2412555425.9043174</v>
      </c>
      <c r="V54" s="96">
        <v>3072427012.8354726</v>
      </c>
      <c r="W54" s="96">
        <v>3523208809.8016334</v>
      </c>
      <c r="X54" s="96">
        <v>4035519323.2205367</v>
      </c>
      <c r="Y54" s="96">
        <v>4831447001.1668606</v>
      </c>
      <c r="Z54" s="96">
        <v>2623807074.2947989</v>
      </c>
      <c r="AA54" s="96">
        <v>2606621255.0158124</v>
      </c>
      <c r="AB54" s="96">
        <v>3146770103.8102698</v>
      </c>
      <c r="AC54" s="96">
        <v>3660476458.8717957</v>
      </c>
      <c r="AD54" s="96">
        <v>3919203960.3960395</v>
      </c>
      <c r="AE54" s="96">
        <v>4418983870.967742</v>
      </c>
      <c r="AF54" s="96">
        <v>4532952047.1562843</v>
      </c>
      <c r="AG54" s="96">
        <v>4614629898.4034834</v>
      </c>
      <c r="AH54" s="96">
        <v>5251025767.4762669</v>
      </c>
      <c r="AI54" s="96">
        <v>5711687786.7598858</v>
      </c>
      <c r="AJ54" s="96">
        <v>7196276092.4609976</v>
      </c>
      <c r="AK54" s="96">
        <v>8564044017.2690792</v>
      </c>
      <c r="AL54" s="96">
        <v>9582866263.1170635</v>
      </c>
      <c r="AM54" s="96">
        <v>10486784804.79949</v>
      </c>
      <c r="AN54" s="96">
        <v>11578594259.867506</v>
      </c>
      <c r="AO54" s="96">
        <v>11678424512.060083</v>
      </c>
      <c r="AP54" s="96">
        <v>12614602386.500431</v>
      </c>
      <c r="AQ54" s="96">
        <v>13684255950.464638</v>
      </c>
      <c r="AR54" s="96">
        <v>14254866288.154579</v>
      </c>
      <c r="AS54" s="96">
        <v>15013629665.141634</v>
      </c>
      <c r="AT54" s="96">
        <v>15976174336.972055</v>
      </c>
      <c r="AU54" s="96">
        <v>16578820687.28809</v>
      </c>
      <c r="AV54" s="96">
        <v>17271760506.948277</v>
      </c>
      <c r="AW54" s="96">
        <v>18610594846.208298</v>
      </c>
      <c r="AX54" s="96">
        <v>20040642476.98167</v>
      </c>
      <c r="AY54" s="96">
        <v>22715540324.303177</v>
      </c>
      <c r="AZ54" s="96">
        <v>26884700345.034168</v>
      </c>
      <c r="BA54" s="96">
        <v>30801744881.000069</v>
      </c>
      <c r="BB54" s="96">
        <v>30745712006.530746</v>
      </c>
      <c r="BC54" s="96">
        <v>37658614803.277481</v>
      </c>
      <c r="BD54" s="96">
        <v>42762617081.652214</v>
      </c>
      <c r="BE54" s="96">
        <v>47231651864.8284</v>
      </c>
      <c r="BF54" s="96">
        <v>50949672205.91684</v>
      </c>
      <c r="BG54" s="96">
        <v>52016408950.893639</v>
      </c>
      <c r="BH54" s="96">
        <v>56441917652.981171</v>
      </c>
      <c r="BI54" s="96">
        <v>58847016044.736252</v>
      </c>
      <c r="BJ54" s="96">
        <v>60516043590.183197</v>
      </c>
      <c r="BK54" s="96">
        <v>62335931464.497879</v>
      </c>
      <c r="BL54" s="96">
        <v>63951114302.259895</v>
      </c>
      <c r="BM54" s="96">
        <v>61520669890.403656</v>
      </c>
    </row>
    <row r="55" spans="1:65" x14ac:dyDescent="0.2">
      <c r="A55" s="96" t="s">
        <v>360</v>
      </c>
      <c r="B55" s="96" t="s">
        <v>361</v>
      </c>
      <c r="C55" s="96" t="s">
        <v>296</v>
      </c>
      <c r="D55" s="96" t="s">
        <v>297</v>
      </c>
      <c r="E55" s="96">
        <v>1880306125.0870852</v>
      </c>
      <c r="F55" s="96">
        <v>2038301741.0175772</v>
      </c>
      <c r="G55" s="96">
        <v>2153895647.5112281</v>
      </c>
      <c r="H55" s="96">
        <v>2290313587.9357367</v>
      </c>
      <c r="I55" s="96">
        <v>2470264539.6783586</v>
      </c>
      <c r="J55" s="96">
        <v>2660946063.3745117</v>
      </c>
      <c r="K55" s="96">
        <v>2888647977.9838428</v>
      </c>
      <c r="L55" s="96">
        <v>3102515476.1880732</v>
      </c>
      <c r="M55" s="96">
        <v>3083590686.7769136</v>
      </c>
      <c r="N55" s="96">
        <v>3359706536.4651074</v>
      </c>
      <c r="O55" s="96">
        <v>3695257613.1230211</v>
      </c>
      <c r="P55" s="96">
        <v>4017606922.6028476</v>
      </c>
      <c r="Q55" s="96">
        <v>4639299319.3364677</v>
      </c>
      <c r="R55" s="96">
        <v>5076285827.671958</v>
      </c>
      <c r="S55" s="96">
        <v>6595605182.8515768</v>
      </c>
      <c r="T55" s="96">
        <v>7706760555.1839314</v>
      </c>
      <c r="U55" s="96">
        <v>7932122920.8744745</v>
      </c>
      <c r="V55" s="96">
        <v>9210482685.9260807</v>
      </c>
      <c r="W55" s="96">
        <v>9433651129.1660347</v>
      </c>
      <c r="X55" s="96">
        <v>10835423670.309479</v>
      </c>
      <c r="Y55" s="96">
        <v>13495267729.825853</v>
      </c>
      <c r="Z55" s="96">
        <v>14890317367.742781</v>
      </c>
      <c r="AA55" s="96">
        <v>16517827316.880127</v>
      </c>
      <c r="AB55" s="96">
        <v>16735576444.124435</v>
      </c>
      <c r="AC55" s="96">
        <v>15982827316.947046</v>
      </c>
      <c r="AD55" s="96">
        <v>15814747522.735441</v>
      </c>
      <c r="AE55" s="96">
        <v>14441278727.635557</v>
      </c>
      <c r="AF55" s="96">
        <v>15521747479.816605</v>
      </c>
      <c r="AG55" s="96">
        <v>16459864446.854362</v>
      </c>
      <c r="AH55" s="96">
        <v>16872897190.696548</v>
      </c>
      <c r="AI55" s="96">
        <v>18011678551.940216</v>
      </c>
      <c r="AJ55" s="96">
        <v>17878504938.870674</v>
      </c>
      <c r="AK55" s="96">
        <v>17575413725.036755</v>
      </c>
      <c r="AL55" s="96">
        <v>19033356740.225311</v>
      </c>
      <c r="AM55" s="96">
        <v>20014967673.158798</v>
      </c>
      <c r="AN55" s="96">
        <v>22072783645.857262</v>
      </c>
      <c r="AO55" s="96">
        <v>24081792644.064392</v>
      </c>
      <c r="AP55" s="96">
        <v>28202808369.081211</v>
      </c>
      <c r="AQ55" s="96">
        <v>30129171346.647743</v>
      </c>
      <c r="AR55" s="96">
        <v>31944649115.676292</v>
      </c>
      <c r="AS55" s="96">
        <v>34218221475.477638</v>
      </c>
      <c r="AT55" s="96">
        <v>35249133288.928444</v>
      </c>
      <c r="AU55" s="96">
        <v>36990732783.730797</v>
      </c>
      <c r="AV55" s="96">
        <v>39545920869.496284</v>
      </c>
      <c r="AW55" s="96">
        <v>43259612434.018944</v>
      </c>
      <c r="AX55" s="96">
        <v>48918948073.756004</v>
      </c>
      <c r="AY55" s="96">
        <v>55671360514.861839</v>
      </c>
      <c r="AZ55" s="96">
        <v>61875367418.517281</v>
      </c>
      <c r="BA55" s="96">
        <v>70340115887.686859</v>
      </c>
      <c r="BB55" s="96">
        <v>59411439577.918343</v>
      </c>
      <c r="BC55" s="96">
        <v>64524447280.987144</v>
      </c>
      <c r="BD55" s="96">
        <v>69668272158.707962</v>
      </c>
      <c r="BE55" s="96">
        <v>72051116148.083786</v>
      </c>
      <c r="BF55" s="96">
        <v>73419211007.491516</v>
      </c>
      <c r="BG55" s="96">
        <v>74439627824.149063</v>
      </c>
      <c r="BH55" s="96">
        <v>73063500000.980301</v>
      </c>
      <c r="BI55" s="96">
        <v>69496735798.613113</v>
      </c>
      <c r="BJ55" s="96">
        <v>71763156883.770691</v>
      </c>
      <c r="BK55" s="96">
        <v>75432216540.921814</v>
      </c>
      <c r="BL55" s="96">
        <v>76644400521.136017</v>
      </c>
      <c r="BM55" s="96">
        <v>68415253068.271797</v>
      </c>
    </row>
    <row r="56" spans="1:65" x14ac:dyDescent="0.2">
      <c r="A56" s="96" t="s">
        <v>362</v>
      </c>
      <c r="B56" s="96" t="s">
        <v>363</v>
      </c>
      <c r="C56" s="96" t="s">
        <v>296</v>
      </c>
      <c r="D56" s="96" t="s">
        <v>297</v>
      </c>
      <c r="O56" s="96">
        <v>5693005200</v>
      </c>
      <c r="P56" s="96">
        <v>6914658400</v>
      </c>
      <c r="Q56" s="96">
        <v>8135150891.9202518</v>
      </c>
      <c r="R56" s="96">
        <v>9987709650.1809406</v>
      </c>
      <c r="S56" s="96">
        <v>11405957317.073172</v>
      </c>
      <c r="T56" s="96">
        <v>13027415243.902439</v>
      </c>
      <c r="U56" s="96">
        <v>13789579902.557858</v>
      </c>
      <c r="V56" s="96">
        <v>14206158674.698795</v>
      </c>
      <c r="W56" s="96">
        <v>17844705324.675323</v>
      </c>
      <c r="X56" s="96">
        <v>19584443287.671234</v>
      </c>
      <c r="Y56" s="96">
        <v>19912889861.111111</v>
      </c>
      <c r="Z56" s="96">
        <v>20150254096.38554</v>
      </c>
      <c r="AA56" s="96">
        <v>20953510235.294117</v>
      </c>
      <c r="AB56" s="96">
        <v>22204940512.223515</v>
      </c>
      <c r="AC56" s="96">
        <v>24039383608.42345</v>
      </c>
      <c r="AD56" s="96">
        <v>22920490774.101974</v>
      </c>
      <c r="AE56" s="96">
        <v>24226574634.029278</v>
      </c>
      <c r="AF56" s="96">
        <v>25213935012.081902</v>
      </c>
      <c r="AG56" s="96">
        <v>27458999472.295513</v>
      </c>
      <c r="AH56" s="96">
        <v>27023468665.897732</v>
      </c>
      <c r="AI56" s="96">
        <v>28645436569.148937</v>
      </c>
      <c r="AJ56" s="96">
        <v>24316556025.658524</v>
      </c>
      <c r="AK56" s="96">
        <v>22085858243.243244</v>
      </c>
      <c r="AL56" s="96">
        <v>22367254864.864864</v>
      </c>
      <c r="AM56" s="96">
        <v>28448326756.756756</v>
      </c>
      <c r="AN56" s="96">
        <v>30429803651.2192</v>
      </c>
      <c r="AO56" s="96">
        <v>25017368700</v>
      </c>
      <c r="AP56" s="96">
        <v>25365908100</v>
      </c>
      <c r="AQ56" s="96">
        <v>25736331200</v>
      </c>
      <c r="AR56" s="96">
        <v>28364615200</v>
      </c>
      <c r="AS56" s="96">
        <v>30565400000</v>
      </c>
      <c r="AT56" s="96">
        <v>31682400000</v>
      </c>
      <c r="AU56" s="96">
        <v>33590500000</v>
      </c>
      <c r="AV56" s="96">
        <v>35901200000</v>
      </c>
      <c r="AW56" s="96">
        <v>38203000000</v>
      </c>
      <c r="AX56" s="96">
        <v>42643836100</v>
      </c>
      <c r="AY56" s="96">
        <v>52742800000</v>
      </c>
      <c r="AZ56" s="96">
        <v>58603900000</v>
      </c>
      <c r="BA56" s="96">
        <v>60806300000</v>
      </c>
      <c r="BB56" s="96">
        <v>62080000000</v>
      </c>
      <c r="BC56" s="96">
        <v>64328000000</v>
      </c>
      <c r="BD56" s="96">
        <v>68990000000</v>
      </c>
      <c r="BE56" s="96">
        <v>73141000000</v>
      </c>
      <c r="BF56" s="96">
        <v>77148000000</v>
      </c>
      <c r="BG56" s="96">
        <v>80656000000</v>
      </c>
      <c r="BH56" s="96">
        <v>87133000000</v>
      </c>
      <c r="BI56" s="96">
        <v>91370000000</v>
      </c>
      <c r="BJ56" s="96">
        <v>96851000000</v>
      </c>
      <c r="BK56" s="96">
        <v>100050000000</v>
      </c>
      <c r="BL56" s="96">
        <v>103131000000</v>
      </c>
    </row>
    <row r="57" spans="1:65" x14ac:dyDescent="0.2">
      <c r="A57" s="96" t="s">
        <v>364</v>
      </c>
      <c r="B57" s="96" t="s">
        <v>365</v>
      </c>
      <c r="C57" s="96" t="s">
        <v>296</v>
      </c>
      <c r="D57" s="96" t="s">
        <v>297</v>
      </c>
      <c r="BD57" s="96">
        <v>3038699608.9385476</v>
      </c>
      <c r="BE57" s="96">
        <v>3131096089.3854747</v>
      </c>
      <c r="BF57" s="96">
        <v>3147616201.1173182</v>
      </c>
      <c r="BG57" s="96">
        <v>3158406033.5195532</v>
      </c>
      <c r="BH57" s="96">
        <v>3151910782.1229048</v>
      </c>
      <c r="BI57" s="96">
        <v>3122287932.9608936</v>
      </c>
      <c r="BJ57" s="96">
        <v>3116610111.7318435</v>
      </c>
      <c r="BK57" s="96">
        <v>3127908044.6927376</v>
      </c>
      <c r="BL57" s="96">
        <v>3101787709.4972067</v>
      </c>
    </row>
    <row r="58" spans="1:65" x14ac:dyDescent="0.2">
      <c r="A58" s="96" t="s">
        <v>366</v>
      </c>
      <c r="B58" s="96" t="s">
        <v>367</v>
      </c>
      <c r="C58" s="96" t="s">
        <v>296</v>
      </c>
      <c r="D58" s="96" t="s">
        <v>297</v>
      </c>
      <c r="AY58" s="96">
        <v>4200439457.5783029</v>
      </c>
      <c r="AZ58" s="96">
        <v>4466438857.5543022</v>
      </c>
      <c r="BA58" s="96">
        <v>4586114124.5649824</v>
      </c>
      <c r="BB58" s="96">
        <v>4281868714.7485895</v>
      </c>
      <c r="BC58" s="96">
        <v>4156990759.6303849</v>
      </c>
      <c r="BD58" s="96">
        <v>4186223808.9523578</v>
      </c>
      <c r="BE58" s="96">
        <v>4291159006.3602543</v>
      </c>
      <c r="BF58" s="96">
        <v>4405954638.1855268</v>
      </c>
      <c r="BG58" s="96">
        <v>4563017880.7152281</v>
      </c>
      <c r="BH58" s="96">
        <v>4708336733.4693384</v>
      </c>
      <c r="BI58" s="96">
        <v>4909498979.959198</v>
      </c>
      <c r="BJ58" s="96">
        <v>5166467298.691947</v>
      </c>
      <c r="BK58" s="96">
        <v>5522625585.0234003</v>
      </c>
      <c r="BL58" s="96">
        <v>5935769350.7740307</v>
      </c>
    </row>
    <row r="59" spans="1:65" x14ac:dyDescent="0.2">
      <c r="A59" s="96" t="s">
        <v>125</v>
      </c>
      <c r="B59" s="96" t="s">
        <v>368</v>
      </c>
      <c r="C59" s="96" t="s">
        <v>296</v>
      </c>
      <c r="D59" s="96" t="s">
        <v>297</v>
      </c>
      <c r="T59" s="96">
        <v>489914760.68280709</v>
      </c>
      <c r="U59" s="96">
        <v>576090073.71503592</v>
      </c>
      <c r="V59" s="96">
        <v>734887973.97580564</v>
      </c>
      <c r="W59" s="96">
        <v>964026512.1978389</v>
      </c>
      <c r="X59" s="96">
        <v>1288715209.5808384</v>
      </c>
      <c r="Y59" s="96">
        <v>2154311276.9485903</v>
      </c>
      <c r="Z59" s="96">
        <v>2087496373.7796376</v>
      </c>
      <c r="AA59" s="96">
        <v>2159242416.7694201</v>
      </c>
      <c r="AB59" s="96">
        <v>2160364071.1902113</v>
      </c>
      <c r="AC59" s="96">
        <v>2278248953.1405787</v>
      </c>
      <c r="AD59" s="96">
        <v>2430411900.1919384</v>
      </c>
      <c r="AE59" s="96">
        <v>3090734463.2768359</v>
      </c>
      <c r="AF59" s="96">
        <v>3704813885.5054812</v>
      </c>
      <c r="AG59" s="96">
        <v>4278792597.2396483</v>
      </c>
      <c r="AH59" s="96">
        <v>4563482603.5502958</v>
      </c>
      <c r="AI59" s="96">
        <v>5591130217.6696539</v>
      </c>
      <c r="AJ59" s="96">
        <v>5770197348.484848</v>
      </c>
      <c r="AK59" s="96">
        <v>6912150456.3233376</v>
      </c>
      <c r="AL59" s="96">
        <v>6590291048.2921085</v>
      </c>
      <c r="AM59" s="96">
        <v>7425703928.5714293</v>
      </c>
      <c r="AN59" s="96">
        <v>9933133247.089262</v>
      </c>
      <c r="AO59" s="96">
        <v>10011918444.165621</v>
      </c>
      <c r="AP59" s="96">
        <v>9547818700.1140251</v>
      </c>
      <c r="AQ59" s="96">
        <v>10248617647.058823</v>
      </c>
      <c r="AR59" s="96">
        <v>10497908306.364616</v>
      </c>
      <c r="AS59" s="96">
        <v>9985844486.3336487</v>
      </c>
      <c r="AT59" s="96">
        <v>10397897085.610199</v>
      </c>
      <c r="AU59" s="96">
        <v>11420227884.615385</v>
      </c>
      <c r="AV59" s="96">
        <v>14547325028.312571</v>
      </c>
      <c r="AW59" s="96">
        <v>17320552500</v>
      </c>
      <c r="AX59" s="96">
        <v>18433411267.255314</v>
      </c>
      <c r="AY59" s="96">
        <v>20072786350.520638</v>
      </c>
      <c r="AZ59" s="96">
        <v>23968764029.564739</v>
      </c>
      <c r="BA59" s="96">
        <v>27844698989.307163</v>
      </c>
      <c r="BB59" s="96">
        <v>25945391775.493195</v>
      </c>
      <c r="BC59" s="96">
        <v>25732432719.07729</v>
      </c>
      <c r="BD59" s="96">
        <v>27565469097.995544</v>
      </c>
      <c r="BE59" s="96">
        <v>24978513426.699215</v>
      </c>
      <c r="BF59" s="96">
        <v>23900872625.846725</v>
      </c>
      <c r="BG59" s="96">
        <v>23156850006.64275</v>
      </c>
      <c r="BH59" s="96">
        <v>19842404304.892933</v>
      </c>
      <c r="BI59" s="96">
        <v>20953442550.365288</v>
      </c>
      <c r="BJ59" s="96">
        <v>22729184365.115227</v>
      </c>
      <c r="BK59" s="96">
        <v>25309818138.875767</v>
      </c>
      <c r="BL59" s="96">
        <v>24949065263.629242</v>
      </c>
      <c r="BM59" s="96">
        <v>23804340376.927471</v>
      </c>
    </row>
    <row r="60" spans="1:65" x14ac:dyDescent="0.2">
      <c r="A60" s="96" t="s">
        <v>126</v>
      </c>
      <c r="B60" s="96" t="s">
        <v>369</v>
      </c>
      <c r="C60" s="96" t="s">
        <v>296</v>
      </c>
      <c r="D60" s="96" t="s">
        <v>297</v>
      </c>
      <c r="AI60" s="96">
        <v>40728950704.617615</v>
      </c>
      <c r="AJ60" s="96">
        <v>29859921158.869625</v>
      </c>
      <c r="AK60" s="96">
        <v>34805013229.571983</v>
      </c>
      <c r="AL60" s="96">
        <v>40866748705.107536</v>
      </c>
      <c r="AM60" s="96">
        <v>47850203856.175095</v>
      </c>
      <c r="AN60" s="96">
        <v>60147174076.865112</v>
      </c>
      <c r="AO60" s="96">
        <v>67387788632.981155</v>
      </c>
      <c r="AP60" s="96">
        <v>62180159376.123871</v>
      </c>
      <c r="AQ60" s="96">
        <v>66807429711.41098</v>
      </c>
      <c r="AR60" s="96">
        <v>65173130995.221176</v>
      </c>
      <c r="AS60" s="96">
        <v>61828166496.094101</v>
      </c>
      <c r="AT60" s="96">
        <v>67808032979.542908</v>
      </c>
      <c r="AU60" s="96">
        <v>82196001050.747437</v>
      </c>
      <c r="AV60" s="96">
        <v>100090467581.26839</v>
      </c>
      <c r="AW60" s="96">
        <v>119814434353.57474</v>
      </c>
      <c r="AX60" s="96">
        <v>137143471328.27435</v>
      </c>
      <c r="AY60" s="96">
        <v>156264095664.64267</v>
      </c>
      <c r="AZ60" s="96">
        <v>190183800884.01819</v>
      </c>
      <c r="BA60" s="96">
        <v>236816485762.98788</v>
      </c>
      <c r="BB60" s="96">
        <v>207434296805.32971</v>
      </c>
      <c r="BC60" s="96">
        <v>209069940963.17725</v>
      </c>
      <c r="BD60" s="96">
        <v>229562733398.94751</v>
      </c>
      <c r="BE60" s="96">
        <v>208857719320.64871</v>
      </c>
      <c r="BF60" s="96">
        <v>211685616592.93109</v>
      </c>
      <c r="BG60" s="96">
        <v>209358834156.32904</v>
      </c>
      <c r="BH60" s="96">
        <v>188033050459.8811</v>
      </c>
      <c r="BI60" s="96">
        <v>196272068576.33829</v>
      </c>
      <c r="BJ60" s="96">
        <v>218628940951.67508</v>
      </c>
      <c r="BK60" s="96">
        <v>248950103352.13702</v>
      </c>
      <c r="BL60" s="96">
        <v>250686478649.06409</v>
      </c>
      <c r="BM60" s="96">
        <v>243530379896.81284</v>
      </c>
    </row>
    <row r="61" spans="1:65" x14ac:dyDescent="0.2">
      <c r="A61" s="96" t="s">
        <v>144</v>
      </c>
      <c r="B61" s="96" t="s">
        <v>370</v>
      </c>
      <c r="C61" s="96" t="s">
        <v>296</v>
      </c>
      <c r="D61" s="96" t="s">
        <v>297</v>
      </c>
      <c r="O61" s="96">
        <v>215838448137.65833</v>
      </c>
      <c r="P61" s="96">
        <v>249985055484.3027</v>
      </c>
      <c r="Q61" s="96">
        <v>299801542047.47589</v>
      </c>
      <c r="R61" s="96">
        <v>398374021953.89679</v>
      </c>
      <c r="S61" s="96">
        <v>445303484241.55396</v>
      </c>
      <c r="T61" s="96">
        <v>490636517211.22504</v>
      </c>
      <c r="U61" s="96">
        <v>519754453161.41058</v>
      </c>
      <c r="V61" s="96">
        <v>600498238019.03479</v>
      </c>
      <c r="W61" s="96">
        <v>740469983446.93286</v>
      </c>
      <c r="X61" s="96">
        <v>881345176608.68628</v>
      </c>
      <c r="Y61" s="96">
        <v>950290856466.5376</v>
      </c>
      <c r="Z61" s="96">
        <v>800472055387.2782</v>
      </c>
      <c r="AA61" s="96">
        <v>776576439106.95581</v>
      </c>
      <c r="AB61" s="96">
        <v>770684323247.79773</v>
      </c>
      <c r="AC61" s="96">
        <v>725111123634.1145</v>
      </c>
      <c r="AD61" s="96">
        <v>732534887058.19824</v>
      </c>
      <c r="AE61" s="96">
        <v>1046259374943.7089</v>
      </c>
      <c r="AF61" s="96">
        <v>1298176105549.5103</v>
      </c>
      <c r="AG61" s="96">
        <v>1401233225303.4858</v>
      </c>
      <c r="AH61" s="96">
        <v>1398967436804.3274</v>
      </c>
      <c r="AI61" s="96">
        <v>1771671206875.6809</v>
      </c>
      <c r="AJ61" s="96">
        <v>1868945197407.189</v>
      </c>
      <c r="AK61" s="96">
        <v>2131571696931.7471</v>
      </c>
      <c r="AL61" s="96">
        <v>2071323790370.2827</v>
      </c>
      <c r="AM61" s="96">
        <v>2205074123177.0518</v>
      </c>
      <c r="AN61" s="96">
        <v>2585792275146.7178</v>
      </c>
      <c r="AO61" s="96">
        <v>2497244606186.6392</v>
      </c>
      <c r="AP61" s="96">
        <v>2211989623279.9458</v>
      </c>
      <c r="AQ61" s="96">
        <v>2238990774702.6787</v>
      </c>
      <c r="AR61" s="96">
        <v>2194204133816.3223</v>
      </c>
      <c r="AS61" s="96">
        <v>1943145384190.1604</v>
      </c>
      <c r="AT61" s="96">
        <v>1944107382550.3357</v>
      </c>
      <c r="AU61" s="96">
        <v>2068624129493.6948</v>
      </c>
      <c r="AV61" s="96">
        <v>2496128668171.5576</v>
      </c>
      <c r="AW61" s="96">
        <v>2809187981127.3901</v>
      </c>
      <c r="AX61" s="96">
        <v>2845802760850.6401</v>
      </c>
      <c r="AY61" s="96">
        <v>2992196713084.9326</v>
      </c>
      <c r="AZ61" s="96">
        <v>3421229126745.1406</v>
      </c>
      <c r="BA61" s="96">
        <v>3730027830672.3306</v>
      </c>
      <c r="BB61" s="96">
        <v>3397791053070.2974</v>
      </c>
      <c r="BC61" s="96">
        <v>3396354075663.728</v>
      </c>
      <c r="BD61" s="96">
        <v>3744408602683.9351</v>
      </c>
      <c r="BE61" s="96">
        <v>3527344944139.8257</v>
      </c>
      <c r="BF61" s="96">
        <v>3732743446218.9185</v>
      </c>
      <c r="BG61" s="96">
        <v>3883920155292.2583</v>
      </c>
      <c r="BH61" s="96">
        <v>3356235704119.7529</v>
      </c>
      <c r="BI61" s="96">
        <v>3467498002104.3276</v>
      </c>
      <c r="BJ61" s="96">
        <v>3673506280844.3994</v>
      </c>
      <c r="BK61" s="96">
        <v>3961831911429.2222</v>
      </c>
      <c r="BL61" s="96">
        <v>3861123558039.2095</v>
      </c>
      <c r="BM61" s="96">
        <v>3806060140124.5239</v>
      </c>
    </row>
    <row r="62" spans="1:65" x14ac:dyDescent="0.2">
      <c r="A62" s="96" t="s">
        <v>129</v>
      </c>
      <c r="B62" s="96" t="s">
        <v>371</v>
      </c>
      <c r="C62" s="96" t="s">
        <v>296</v>
      </c>
      <c r="D62" s="96" t="s">
        <v>297</v>
      </c>
      <c r="AD62" s="96">
        <v>340989527.96799475</v>
      </c>
      <c r="AF62" s="96">
        <v>373371738.28641522</v>
      </c>
      <c r="AG62" s="96">
        <v>395794538.63077521</v>
      </c>
      <c r="AH62" s="96">
        <v>409220087.10281843</v>
      </c>
      <c r="AI62" s="96">
        <v>452328087.28287596</v>
      </c>
      <c r="AJ62" s="96">
        <v>462421998.52577919</v>
      </c>
      <c r="AK62" s="96">
        <v>478058304.87111819</v>
      </c>
      <c r="AL62" s="96">
        <v>466048469.22986031</v>
      </c>
      <c r="AM62" s="96">
        <v>491689220.74487537</v>
      </c>
      <c r="AN62" s="96">
        <v>497723960.58991337</v>
      </c>
      <c r="AO62" s="96">
        <v>494004647.73437017</v>
      </c>
      <c r="AP62" s="96">
        <v>502675542.0012266</v>
      </c>
      <c r="AQ62" s="96">
        <v>514267869.30075794</v>
      </c>
      <c r="AR62" s="96">
        <v>536080148.09729856</v>
      </c>
      <c r="AS62" s="96">
        <v>551230861.85650539</v>
      </c>
      <c r="AT62" s="96">
        <v>572417440.82016194</v>
      </c>
      <c r="AU62" s="96">
        <v>591122039.60139763</v>
      </c>
      <c r="AV62" s="96">
        <v>622044665.51504886</v>
      </c>
      <c r="AW62" s="96">
        <v>666072101.77750516</v>
      </c>
      <c r="AX62" s="96">
        <v>708633194.72656584</v>
      </c>
      <c r="AY62" s="96">
        <v>768873684.03283799</v>
      </c>
      <c r="AZ62" s="96">
        <v>847918929.10798383</v>
      </c>
      <c r="BA62" s="96">
        <v>999105339.26772857</v>
      </c>
      <c r="BB62" s="96">
        <v>1049110684.724934</v>
      </c>
      <c r="BC62" s="96">
        <v>1128611700.3618031</v>
      </c>
      <c r="BD62" s="96">
        <v>1239144501.7752545</v>
      </c>
      <c r="BE62" s="96">
        <v>1353632941.5206981</v>
      </c>
      <c r="BF62" s="96">
        <v>2042817162.8563871</v>
      </c>
      <c r="BG62" s="96">
        <v>2214681573.5693288</v>
      </c>
      <c r="BH62" s="96">
        <v>2430287967.0267839</v>
      </c>
      <c r="BI62" s="96">
        <v>2603554906.5946431</v>
      </c>
      <c r="BJ62" s="96">
        <v>2751461055.5930676</v>
      </c>
      <c r="BK62" s="96">
        <v>3012820409.6331306</v>
      </c>
      <c r="BL62" s="96">
        <v>3324634256.1332436</v>
      </c>
      <c r="BM62" s="96">
        <v>3384404260.0720234</v>
      </c>
    </row>
    <row r="63" spans="1:65" x14ac:dyDescent="0.2">
      <c r="A63" s="96" t="s">
        <v>130</v>
      </c>
      <c r="B63" s="96" t="s">
        <v>372</v>
      </c>
      <c r="C63" s="96" t="s">
        <v>296</v>
      </c>
      <c r="D63" s="96" t="s">
        <v>297</v>
      </c>
      <c r="V63" s="96">
        <v>45872947.407407403</v>
      </c>
      <c r="W63" s="96">
        <v>57130215.555555552</v>
      </c>
      <c r="X63" s="96">
        <v>55017758.888888888</v>
      </c>
      <c r="Y63" s="96">
        <v>72804653.333333328</v>
      </c>
      <c r="Z63" s="96">
        <v>82107391.111111104</v>
      </c>
      <c r="AA63" s="96">
        <v>89527576.666666657</v>
      </c>
      <c r="AB63" s="96">
        <v>98665191.481481463</v>
      </c>
      <c r="AC63" s="96">
        <v>109157070.74074073</v>
      </c>
      <c r="AD63" s="96">
        <v>119491932.96296296</v>
      </c>
      <c r="AE63" s="96">
        <v>135161958.51851851</v>
      </c>
      <c r="AF63" s="96">
        <v>151868754.44444445</v>
      </c>
      <c r="AG63" s="96">
        <v>171106184.07407406</v>
      </c>
      <c r="AH63" s="96">
        <v>185137242.96296296</v>
      </c>
      <c r="AI63" s="96">
        <v>201429629.62962961</v>
      </c>
      <c r="AJ63" s="96">
        <v>219762962.96296296</v>
      </c>
      <c r="AK63" s="96">
        <v>234059259.25925925</v>
      </c>
      <c r="AL63" s="96">
        <v>245525925.92592591</v>
      </c>
      <c r="AM63" s="96">
        <v>264374074.07407406</v>
      </c>
      <c r="AN63" s="96">
        <v>274522222.22222221</v>
      </c>
      <c r="AO63" s="96">
        <v>292285185.18518519</v>
      </c>
      <c r="AP63" s="96">
        <v>302988888.8888889</v>
      </c>
      <c r="AQ63" s="96">
        <v>322411111.1111111</v>
      </c>
      <c r="AR63" s="96">
        <v>331759259.25925922</v>
      </c>
      <c r="AS63" s="96">
        <v>333470370.37037033</v>
      </c>
      <c r="AT63" s="96">
        <v>340203703.7037037</v>
      </c>
      <c r="AU63" s="96">
        <v>333196296.2962963</v>
      </c>
      <c r="AV63" s="96">
        <v>343311111.1111111</v>
      </c>
      <c r="AW63" s="96">
        <v>367200000</v>
      </c>
      <c r="AX63" s="96">
        <v>364255555.55555552</v>
      </c>
      <c r="AY63" s="96">
        <v>390251851.85185188</v>
      </c>
      <c r="AZ63" s="96">
        <v>421374074.07407403</v>
      </c>
      <c r="BA63" s="96">
        <v>458188888.88888884</v>
      </c>
      <c r="BB63" s="96">
        <v>489074074.07407403</v>
      </c>
      <c r="BC63" s="96">
        <v>493825925.92592591</v>
      </c>
      <c r="BD63" s="96">
        <v>501025925.92592591</v>
      </c>
      <c r="BE63" s="96">
        <v>485996296.29629624</v>
      </c>
      <c r="BF63" s="96">
        <v>498296296.29629624</v>
      </c>
      <c r="BG63" s="96">
        <v>520207407.40740734</v>
      </c>
      <c r="BH63" s="96">
        <v>540737037.03703701</v>
      </c>
      <c r="BI63" s="96">
        <v>576229629.62962961</v>
      </c>
      <c r="BJ63" s="96">
        <v>519837037.03703701</v>
      </c>
      <c r="BK63" s="96">
        <v>551074074.07407403</v>
      </c>
      <c r="BL63" s="96">
        <v>574607407.4074074</v>
      </c>
      <c r="BM63" s="96">
        <v>469870370.37037033</v>
      </c>
    </row>
    <row r="64" spans="1:65" x14ac:dyDescent="0.2">
      <c r="A64" s="96" t="s">
        <v>128</v>
      </c>
      <c r="B64" s="96" t="s">
        <v>373</v>
      </c>
      <c r="C64" s="96" t="s">
        <v>296</v>
      </c>
      <c r="D64" s="96" t="s">
        <v>297</v>
      </c>
      <c r="K64" s="96">
        <v>11931739858.704626</v>
      </c>
      <c r="L64" s="96">
        <v>13059064374.628677</v>
      </c>
      <c r="M64" s="96">
        <v>13505573866.666666</v>
      </c>
      <c r="N64" s="96">
        <v>15414902266.666666</v>
      </c>
      <c r="O64" s="96">
        <v>17075457600</v>
      </c>
      <c r="P64" s="96">
        <v>19085731252.440651</v>
      </c>
      <c r="Q64" s="96">
        <v>23232379951.937607</v>
      </c>
      <c r="R64" s="96">
        <v>30730626663.360607</v>
      </c>
      <c r="S64" s="96">
        <v>34160444798.109894</v>
      </c>
      <c r="T64" s="96">
        <v>40474406216.282066</v>
      </c>
      <c r="U64" s="96">
        <v>44575892473.118279</v>
      </c>
      <c r="V64" s="96">
        <v>49784338519.456291</v>
      </c>
      <c r="W64" s="96">
        <v>60362931853.624924</v>
      </c>
      <c r="X64" s="96">
        <v>70366241969.207367</v>
      </c>
      <c r="Y64" s="96">
        <v>71127528699.941437</v>
      </c>
      <c r="Z64" s="96">
        <v>61877813965.241318</v>
      </c>
      <c r="AA64" s="96">
        <v>60412844678.604004</v>
      </c>
      <c r="AB64" s="96">
        <v>60644782176.05249</v>
      </c>
      <c r="AC64" s="96">
        <v>59105236853.793716</v>
      </c>
      <c r="AD64" s="96">
        <v>62658568287.342873</v>
      </c>
      <c r="AE64" s="96">
        <v>88078760103.819061</v>
      </c>
      <c r="AF64" s="96">
        <v>109414423928.77505</v>
      </c>
      <c r="AG64" s="96">
        <v>115552846616.65306</v>
      </c>
      <c r="AH64" s="96">
        <v>112409222182.70361</v>
      </c>
      <c r="AI64" s="96">
        <v>138247285815.85495</v>
      </c>
      <c r="AJ64" s="96">
        <v>139224688814.19528</v>
      </c>
      <c r="AK64" s="96">
        <v>152915654478.88538</v>
      </c>
      <c r="AL64" s="96">
        <v>143195627014.60541</v>
      </c>
      <c r="AM64" s="96">
        <v>156162386724.52286</v>
      </c>
      <c r="AN64" s="96">
        <v>185006881515.06497</v>
      </c>
      <c r="AO64" s="96">
        <v>187632346387.98352</v>
      </c>
      <c r="AP64" s="96">
        <v>173537647058.82355</v>
      </c>
      <c r="AQ64" s="96">
        <v>176991934992.83667</v>
      </c>
      <c r="AR64" s="96">
        <v>177965188354.69165</v>
      </c>
      <c r="AS64" s="96">
        <v>164158739097.62344</v>
      </c>
      <c r="AT64" s="96">
        <v>164791442543.37482</v>
      </c>
      <c r="AU64" s="96">
        <v>178635163717.43066</v>
      </c>
      <c r="AV64" s="96">
        <v>218096033517.00897</v>
      </c>
      <c r="AW64" s="96">
        <v>251373002954.38232</v>
      </c>
      <c r="AX64" s="96">
        <v>264467336457.16953</v>
      </c>
      <c r="AY64" s="96">
        <v>282884947702.96631</v>
      </c>
      <c r="AZ64" s="96">
        <v>319423424509.06555</v>
      </c>
      <c r="BA64" s="96">
        <v>353361038818.38336</v>
      </c>
      <c r="BB64" s="96">
        <v>321241303699.00574</v>
      </c>
      <c r="BC64" s="96">
        <v>321995279401.50159</v>
      </c>
      <c r="BD64" s="96">
        <v>344003137611.27118</v>
      </c>
      <c r="BE64" s="96">
        <v>327148943812.1366</v>
      </c>
      <c r="BF64" s="96">
        <v>343584391647.92706</v>
      </c>
      <c r="BG64" s="96">
        <v>352993631617.70801</v>
      </c>
      <c r="BH64" s="96">
        <v>302673070846.85724</v>
      </c>
      <c r="BI64" s="96">
        <v>313115929314.33862</v>
      </c>
      <c r="BJ64" s="96">
        <v>332121063806.39063</v>
      </c>
      <c r="BK64" s="96">
        <v>356879499797.8963</v>
      </c>
      <c r="BL64" s="96">
        <v>350104327658.67487</v>
      </c>
      <c r="BM64" s="96">
        <v>355184024841.25415</v>
      </c>
    </row>
    <row r="65" spans="1:65" x14ac:dyDescent="0.2">
      <c r="A65" s="96" t="s">
        <v>131</v>
      </c>
      <c r="B65" s="96" t="s">
        <v>374</v>
      </c>
      <c r="C65" s="96" t="s">
        <v>296</v>
      </c>
      <c r="D65" s="96" t="s">
        <v>297</v>
      </c>
      <c r="E65" s="96">
        <v>672399700</v>
      </c>
      <c r="F65" s="96">
        <v>654100200</v>
      </c>
      <c r="G65" s="96">
        <v>824100000</v>
      </c>
      <c r="H65" s="96">
        <v>940799900</v>
      </c>
      <c r="I65" s="96">
        <v>1025599899.9999999</v>
      </c>
      <c r="J65" s="96">
        <v>888100000</v>
      </c>
      <c r="K65" s="96">
        <v>983900000</v>
      </c>
      <c r="L65" s="96">
        <v>1034800000</v>
      </c>
      <c r="M65" s="96">
        <v>1079100000</v>
      </c>
      <c r="N65" s="96">
        <v>1230500000</v>
      </c>
      <c r="O65" s="96">
        <v>1485500000</v>
      </c>
      <c r="P65" s="96">
        <v>1666500000</v>
      </c>
      <c r="Q65" s="96">
        <v>1987400000</v>
      </c>
      <c r="R65" s="96">
        <v>2344800000</v>
      </c>
      <c r="S65" s="96">
        <v>2925700000</v>
      </c>
      <c r="T65" s="96">
        <v>3599200000</v>
      </c>
      <c r="U65" s="96">
        <v>3951500000</v>
      </c>
      <c r="V65" s="96">
        <v>4587100000</v>
      </c>
      <c r="W65" s="96">
        <v>4734400000</v>
      </c>
      <c r="X65" s="96">
        <v>5498800000</v>
      </c>
      <c r="Y65" s="96">
        <v>6761300000</v>
      </c>
      <c r="Z65" s="96">
        <v>7561300000</v>
      </c>
      <c r="AA65" s="96">
        <v>8267400000</v>
      </c>
      <c r="AB65" s="96">
        <v>9220600000</v>
      </c>
      <c r="AC65" s="96">
        <v>11594000000</v>
      </c>
      <c r="AD65" s="96">
        <v>5044592944.804986</v>
      </c>
      <c r="AE65" s="96">
        <v>6122198120.0289221</v>
      </c>
      <c r="AF65" s="96">
        <v>5826987099.4590092</v>
      </c>
      <c r="AG65" s="96">
        <v>5374314928.4253578</v>
      </c>
      <c r="AH65" s="96">
        <v>6686593059.9369087</v>
      </c>
      <c r="AI65" s="96">
        <v>7073675544.808465</v>
      </c>
      <c r="AJ65" s="96">
        <v>9824498183.0326252</v>
      </c>
      <c r="AK65" s="96">
        <v>11605382504</v>
      </c>
      <c r="AL65" s="96">
        <v>13081042400</v>
      </c>
      <c r="AM65" s="96">
        <v>14644711384.82024</v>
      </c>
      <c r="AN65" s="96">
        <v>16637370839.160841</v>
      </c>
      <c r="AO65" s="96">
        <v>18241691857.354435</v>
      </c>
      <c r="AP65" s="96">
        <v>20017480054.834034</v>
      </c>
      <c r="AQ65" s="96">
        <v>21672231760.649117</v>
      </c>
      <c r="AR65" s="96">
        <v>22136621337.088871</v>
      </c>
      <c r="AS65" s="96">
        <v>24305717541.637054</v>
      </c>
      <c r="AT65" s="96">
        <v>25601765400.515251</v>
      </c>
      <c r="AU65" s="96">
        <v>27137508656.852158</v>
      </c>
      <c r="AV65" s="96">
        <v>21403167848.144363</v>
      </c>
      <c r="AW65" s="96">
        <v>22322395368.027416</v>
      </c>
      <c r="AX65" s="96">
        <v>35777570135.522476</v>
      </c>
      <c r="AY65" s="96">
        <v>37879869897.897903</v>
      </c>
      <c r="AZ65" s="96">
        <v>43965420072.410683</v>
      </c>
      <c r="BA65" s="96">
        <v>48122547177.188133</v>
      </c>
      <c r="BB65" s="96">
        <v>48261033298.213333</v>
      </c>
      <c r="BC65" s="96">
        <v>53860175555.996124</v>
      </c>
      <c r="BD65" s="96">
        <v>58029750745.649498</v>
      </c>
      <c r="BE65" s="96">
        <v>60681537195.799622</v>
      </c>
      <c r="BF65" s="96">
        <v>62682163837.347023</v>
      </c>
      <c r="BG65" s="96">
        <v>67179914026.962296</v>
      </c>
      <c r="BH65" s="96">
        <v>71164825256.684906</v>
      </c>
      <c r="BI65" s="96">
        <v>75704720189.560699</v>
      </c>
      <c r="BJ65" s="96">
        <v>79997975621.865433</v>
      </c>
      <c r="BK65" s="96">
        <v>85555378042.819641</v>
      </c>
      <c r="BL65" s="96">
        <v>88941299733.50177</v>
      </c>
      <c r="BM65" s="96">
        <v>78844702329.078537</v>
      </c>
    </row>
    <row r="66" spans="1:65" x14ac:dyDescent="0.2">
      <c r="A66" s="96" t="s">
        <v>88</v>
      </c>
      <c r="B66" s="96" t="s">
        <v>375</v>
      </c>
      <c r="C66" s="96" t="s">
        <v>296</v>
      </c>
      <c r="D66" s="96" t="s">
        <v>297</v>
      </c>
      <c r="E66" s="96">
        <v>2723593384.780539</v>
      </c>
      <c r="F66" s="96">
        <v>2434727329.8089972</v>
      </c>
      <c r="G66" s="96">
        <v>2001428328.3709059</v>
      </c>
      <c r="H66" s="96">
        <v>2702960118.288064</v>
      </c>
      <c r="I66" s="96">
        <v>2909292864.232039</v>
      </c>
      <c r="J66" s="96">
        <v>3136258896.923295</v>
      </c>
      <c r="K66" s="96">
        <v>3039834558.749063</v>
      </c>
      <c r="L66" s="96">
        <v>3370843065.7673531</v>
      </c>
      <c r="M66" s="96">
        <v>3852115816.9775777</v>
      </c>
      <c r="N66" s="96">
        <v>4257218772.1536932</v>
      </c>
      <c r="O66" s="96">
        <v>4863487492.6576328</v>
      </c>
      <c r="P66" s="96">
        <v>5077222366.9747181</v>
      </c>
      <c r="Q66" s="96">
        <v>6766766610.8693228</v>
      </c>
      <c r="R66" s="96">
        <v>8707847924.2902203</v>
      </c>
      <c r="S66" s="96">
        <v>13210029612.265888</v>
      </c>
      <c r="T66" s="96">
        <v>15557934268.496481</v>
      </c>
      <c r="U66" s="96">
        <v>17728347374.993996</v>
      </c>
      <c r="V66" s="96">
        <v>20971901273.270958</v>
      </c>
      <c r="W66" s="96">
        <v>26364491313.447136</v>
      </c>
      <c r="X66" s="96">
        <v>33243422157.631123</v>
      </c>
      <c r="Y66" s="96">
        <v>42346380830.770836</v>
      </c>
      <c r="Z66" s="96">
        <v>44348672667.871536</v>
      </c>
      <c r="AA66" s="96">
        <v>45207088715.64827</v>
      </c>
      <c r="AB66" s="96">
        <v>48801369800.367523</v>
      </c>
      <c r="AC66" s="96">
        <v>53698278905.967812</v>
      </c>
      <c r="AD66" s="96">
        <v>57937868670.193726</v>
      </c>
      <c r="AE66" s="96">
        <v>63692238160.049339</v>
      </c>
      <c r="AF66" s="96">
        <v>66746396416.27317</v>
      </c>
      <c r="AG66" s="96">
        <v>59089067187.394341</v>
      </c>
      <c r="AH66" s="96">
        <v>55634414465.210419</v>
      </c>
      <c r="AI66" s="96">
        <v>62048562947.250908</v>
      </c>
      <c r="AJ66" s="96">
        <v>45715614559.706383</v>
      </c>
      <c r="AK66" s="96">
        <v>48003078388.540085</v>
      </c>
      <c r="AL66" s="96">
        <v>49945599428.581215</v>
      </c>
      <c r="AM66" s="96">
        <v>42543178042.414818</v>
      </c>
      <c r="AN66" s="96">
        <v>41764315330.436584</v>
      </c>
      <c r="AO66" s="96">
        <v>46941582519.466148</v>
      </c>
      <c r="AP66" s="96">
        <v>48177612042.15065</v>
      </c>
      <c r="AQ66" s="96">
        <v>48187747528.899033</v>
      </c>
      <c r="AR66" s="96">
        <v>48640653469.302536</v>
      </c>
      <c r="AS66" s="96">
        <v>54790379458.887749</v>
      </c>
      <c r="AT66" s="96">
        <v>54744725765.719093</v>
      </c>
      <c r="AU66" s="96">
        <v>56760318215.303604</v>
      </c>
      <c r="AV66" s="96">
        <v>67863841333.419472</v>
      </c>
      <c r="AW66" s="96">
        <v>85332581188.610703</v>
      </c>
      <c r="AX66" s="96">
        <v>103198251003.394</v>
      </c>
      <c r="AY66" s="96">
        <v>117027321306.15884</v>
      </c>
      <c r="AZ66" s="96">
        <v>134977125918.57115</v>
      </c>
      <c r="BA66" s="96">
        <v>171000653424.75085</v>
      </c>
      <c r="BB66" s="96">
        <v>137211049535.15198</v>
      </c>
      <c r="BC66" s="96">
        <v>161207310515.41959</v>
      </c>
      <c r="BD66" s="96">
        <v>200013038488.90631</v>
      </c>
      <c r="BE66" s="96">
        <v>209058991952.12546</v>
      </c>
      <c r="BF66" s="96">
        <v>209755003250.664</v>
      </c>
      <c r="BG66" s="96">
        <v>213810023703.44629</v>
      </c>
      <c r="BH66" s="96">
        <v>165979173991.02603</v>
      </c>
      <c r="BI66" s="96">
        <v>160034162957.73782</v>
      </c>
      <c r="BJ66" s="96">
        <v>170097230857.95645</v>
      </c>
      <c r="BK66" s="96">
        <v>175414987760.92725</v>
      </c>
      <c r="BL66" s="96">
        <v>171157803367.47278</v>
      </c>
      <c r="BM66" s="96">
        <v>145163902228.16794</v>
      </c>
    </row>
    <row r="67" spans="1:65" x14ac:dyDescent="0.2">
      <c r="A67" s="96" t="s">
        <v>376</v>
      </c>
      <c r="B67" s="96" t="s">
        <v>377</v>
      </c>
      <c r="C67" s="96" t="s">
        <v>296</v>
      </c>
      <c r="D67" s="96" t="s">
        <v>297</v>
      </c>
      <c r="E67" s="96">
        <v>80228099085.337814</v>
      </c>
      <c r="F67" s="96">
        <v>70426361459.341431</v>
      </c>
      <c r="G67" s="96">
        <v>64535753438.553696</v>
      </c>
      <c r="H67" s="96">
        <v>69883263758.967758</v>
      </c>
      <c r="I67" s="96">
        <v>81022528789.384018</v>
      </c>
      <c r="J67" s="96">
        <v>94554860890.899567</v>
      </c>
      <c r="K67" s="96">
        <v>103511578944.53592</v>
      </c>
      <c r="L67" s="96">
        <v>100299454113.94875</v>
      </c>
      <c r="M67" s="96">
        <v>101235231307.13402</v>
      </c>
      <c r="N67" s="96">
        <v>113676490050.78337</v>
      </c>
      <c r="O67" s="96">
        <v>126719320074.40265</v>
      </c>
      <c r="P67" s="96">
        <v>136274469801.28082</v>
      </c>
      <c r="Q67" s="96">
        <v>154597718185.03128</v>
      </c>
      <c r="R67" s="96">
        <v>194646430944.66827</v>
      </c>
      <c r="S67" s="96">
        <v>219597802175.46872</v>
      </c>
      <c r="T67" s="96">
        <v>246874824066.82281</v>
      </c>
      <c r="U67" s="96">
        <v>250579590569.05222</v>
      </c>
      <c r="V67" s="96">
        <v>289564300777.74457</v>
      </c>
      <c r="W67" s="96">
        <v>280328981492.61884</v>
      </c>
      <c r="X67" s="96">
        <v>324710146248.67804</v>
      </c>
      <c r="Y67" s="96">
        <v>374689555131.97931</v>
      </c>
      <c r="Z67" s="96">
        <v>399830476578.64752</v>
      </c>
      <c r="AA67" s="96">
        <v>419619343470.51703</v>
      </c>
      <c r="AB67" s="96">
        <v>440304530639.41675</v>
      </c>
      <c r="AC67" s="96">
        <v>477903530829.45923</v>
      </c>
      <c r="AD67" s="96">
        <v>523746677671.53198</v>
      </c>
      <c r="AE67" s="96">
        <v>522268460559.23682</v>
      </c>
      <c r="AF67" s="96">
        <v>515804867646.46924</v>
      </c>
      <c r="AG67" s="96">
        <v>572051742353.54504</v>
      </c>
      <c r="AH67" s="96">
        <v>618245451898.91309</v>
      </c>
      <c r="AI67" s="96">
        <v>662701753534.69397</v>
      </c>
      <c r="AJ67" s="96">
        <v>719215979989.9032</v>
      </c>
      <c r="AK67" s="96">
        <v>805950900188.05444</v>
      </c>
      <c r="AL67" s="96">
        <v>884813762187.83972</v>
      </c>
      <c r="AM67" s="96">
        <v>1064437761462.7773</v>
      </c>
      <c r="AN67" s="96">
        <v>1313810678015.1292</v>
      </c>
      <c r="AO67" s="96">
        <v>1509046901464.4609</v>
      </c>
      <c r="AP67" s="96">
        <v>1563083719721.1343</v>
      </c>
      <c r="AQ67" s="96">
        <v>1432627687348.9607</v>
      </c>
      <c r="AR67" s="96">
        <v>1575922637667.8059</v>
      </c>
      <c r="AS67" s="96">
        <v>1733454057731.4363</v>
      </c>
      <c r="AT67" s="96">
        <v>1846557678858.1228</v>
      </c>
      <c r="AU67" s="96">
        <v>2047031065026.0347</v>
      </c>
      <c r="AV67" s="96">
        <v>2314322225877.2344</v>
      </c>
      <c r="AW67" s="96">
        <v>2683390811016.8628</v>
      </c>
      <c r="AX67" s="96">
        <v>3108683042738.3525</v>
      </c>
      <c r="AY67" s="96">
        <v>3745670675271.1396</v>
      </c>
      <c r="AZ67" s="96">
        <v>4740511155969.6426</v>
      </c>
      <c r="BA67" s="96">
        <v>5990710174842.9756</v>
      </c>
      <c r="BB67" s="96">
        <v>6501452914432.5566</v>
      </c>
      <c r="BC67" s="96">
        <v>7876717091447.7217</v>
      </c>
      <c r="BD67" s="96">
        <v>9614405505106.7148</v>
      </c>
      <c r="BE67" s="96">
        <v>10720903993610.127</v>
      </c>
      <c r="BF67" s="96">
        <v>11833482197223.711</v>
      </c>
      <c r="BG67" s="96">
        <v>12755768289745.414</v>
      </c>
      <c r="BH67" s="96">
        <v>13287040054360.42</v>
      </c>
      <c r="BI67" s="96">
        <v>13569980627868.896</v>
      </c>
      <c r="BJ67" s="96">
        <v>14834229766065.107</v>
      </c>
      <c r="BK67" s="96">
        <v>16586777101494.725</v>
      </c>
      <c r="BL67" s="96">
        <v>17156128622048.77</v>
      </c>
      <c r="BM67" s="96">
        <v>17454153396870.195</v>
      </c>
    </row>
    <row r="68" spans="1:65" x14ac:dyDescent="0.2">
      <c r="A68" s="96" t="s">
        <v>378</v>
      </c>
      <c r="B68" s="96" t="s">
        <v>379</v>
      </c>
      <c r="C68" s="96" t="s">
        <v>296</v>
      </c>
      <c r="D68" s="96" t="s">
        <v>297</v>
      </c>
      <c r="E68" s="96">
        <v>155760911038.01459</v>
      </c>
      <c r="F68" s="96">
        <v>156501527150.35251</v>
      </c>
      <c r="G68" s="96">
        <v>161727595330.50793</v>
      </c>
      <c r="H68" s="96">
        <v>171478810153.64508</v>
      </c>
      <c r="I68" s="96">
        <v>196835283798.46472</v>
      </c>
      <c r="J68" s="96">
        <v>213471002700.76248</v>
      </c>
      <c r="K68" s="96">
        <v>210490915090.85419</v>
      </c>
      <c r="L68" s="96">
        <v>221186024225.32416</v>
      </c>
      <c r="M68" s="96">
        <v>239433240127.06534</v>
      </c>
      <c r="N68" s="96">
        <v>267457506055.18988</v>
      </c>
      <c r="O68" s="96">
        <v>283014742055.78778</v>
      </c>
      <c r="P68" s="96">
        <v>306475388257.49866</v>
      </c>
      <c r="Q68" s="96">
        <v>335449690590.73206</v>
      </c>
      <c r="R68" s="96">
        <v>428728643459.23975</v>
      </c>
      <c r="S68" s="96">
        <v>600503152995.6189</v>
      </c>
      <c r="T68" s="96">
        <v>645796572182.50122</v>
      </c>
      <c r="U68" s="96">
        <v>705858547472.65002</v>
      </c>
      <c r="V68" s="96">
        <v>788602144370.33923</v>
      </c>
      <c r="W68" s="96">
        <v>876040240006.54822</v>
      </c>
      <c r="X68" s="96">
        <v>1064443647987.4546</v>
      </c>
      <c r="Y68" s="96">
        <v>1324869953023.7297</v>
      </c>
      <c r="Z68" s="96">
        <v>1478656816759.6328</v>
      </c>
      <c r="AA68" s="96">
        <v>1406082282665.2363</v>
      </c>
      <c r="AB68" s="96">
        <v>1415643058861.7285</v>
      </c>
      <c r="AC68" s="96">
        <v>1405634896223.5686</v>
      </c>
      <c r="AD68" s="96">
        <v>1443814418821.5503</v>
      </c>
      <c r="AE68" s="96">
        <v>1448011416483.1675</v>
      </c>
      <c r="AF68" s="96">
        <v>1447097593526.6138</v>
      </c>
      <c r="AG68" s="96">
        <v>1535279951031.5928</v>
      </c>
      <c r="AH68" s="96">
        <v>1561315489790.1248</v>
      </c>
      <c r="AI68" s="96">
        <v>1831987387469.4285</v>
      </c>
      <c r="AJ68" s="96">
        <v>1934372123117.7322</v>
      </c>
      <c r="AK68" s="96">
        <v>2123448862041.8538</v>
      </c>
      <c r="AL68" s="96">
        <v>2334389388484.6455</v>
      </c>
      <c r="AM68" s="96">
        <v>2440797234842.9966</v>
      </c>
      <c r="AN68" s="96">
        <v>2494155781003.4282</v>
      </c>
      <c r="AO68" s="96">
        <v>2716419909483.2915</v>
      </c>
      <c r="AP68" s="96">
        <v>2904990106272.5356</v>
      </c>
      <c r="AQ68" s="96">
        <v>2871235559318.9448</v>
      </c>
      <c r="AR68" s="96">
        <v>3038999464044.5513</v>
      </c>
      <c r="AS68" s="96">
        <v>3306967998299.7241</v>
      </c>
      <c r="AT68" s="96">
        <v>3274588936680.5493</v>
      </c>
      <c r="AU68" s="96">
        <v>3182101939067.1055</v>
      </c>
      <c r="AV68" s="96">
        <v>3537481540691.0889</v>
      </c>
      <c r="AW68" s="96">
        <v>4113241766951.7021</v>
      </c>
      <c r="AX68" s="96">
        <v>4794874941278.2012</v>
      </c>
      <c r="AY68" s="96">
        <v>5484082947238.3203</v>
      </c>
      <c r="AZ68" s="96">
        <v>6508713238524.126</v>
      </c>
      <c r="BA68" s="96">
        <v>7332883779102.748</v>
      </c>
      <c r="BB68" s="96">
        <v>7064067869170.2256</v>
      </c>
      <c r="BC68" s="96">
        <v>8576600003890.3701</v>
      </c>
      <c r="BD68" s="96">
        <v>9609321705096.6797</v>
      </c>
      <c r="BE68" s="96">
        <v>10076933482439.389</v>
      </c>
      <c r="BF68" s="96">
        <v>10261105002159.521</v>
      </c>
      <c r="BG68" s="96">
        <v>10615976272032.049</v>
      </c>
      <c r="BH68" s="96">
        <v>10306669247462.967</v>
      </c>
      <c r="BI68" s="96">
        <v>10547542985530.643</v>
      </c>
      <c r="BJ68" s="96">
        <v>11397555336619.631</v>
      </c>
      <c r="BK68" s="96">
        <v>11457073674938.543</v>
      </c>
      <c r="BL68" s="96">
        <v>11782968929039.582</v>
      </c>
      <c r="BM68" s="96">
        <v>10845901024093.084</v>
      </c>
    </row>
    <row r="69" spans="1:65" x14ac:dyDescent="0.2">
      <c r="A69" s="96" t="s">
        <v>380</v>
      </c>
      <c r="B69" s="96" t="s">
        <v>381</v>
      </c>
      <c r="C69" s="96" t="s">
        <v>296</v>
      </c>
      <c r="D69" s="96" t="s">
        <v>297</v>
      </c>
      <c r="E69" s="96">
        <v>153371358387.28064</v>
      </c>
      <c r="F69" s="96">
        <v>153819454355.00238</v>
      </c>
      <c r="G69" s="96">
        <v>157384238189.39554</v>
      </c>
      <c r="H69" s="96">
        <v>175624780153.86346</v>
      </c>
      <c r="I69" s="96">
        <v>201780076727.83536</v>
      </c>
      <c r="J69" s="96">
        <v>224741576903.94031</v>
      </c>
      <c r="K69" s="96">
        <v>251265930036.73581</v>
      </c>
      <c r="L69" s="96">
        <v>272255507119.45282</v>
      </c>
      <c r="M69" s="96">
        <v>299979424558.43042</v>
      </c>
      <c r="N69" s="96">
        <v>345549637773.33881</v>
      </c>
      <c r="O69" s="96">
        <v>407940931170.55511</v>
      </c>
      <c r="P69" s="96">
        <v>452752624222.02631</v>
      </c>
      <c r="Q69" s="96">
        <v>562019068217.203</v>
      </c>
      <c r="R69" s="96">
        <v>740818121453.11621</v>
      </c>
      <c r="S69" s="96">
        <v>852913216935.17517</v>
      </c>
      <c r="T69" s="96">
        <v>933856735333.43579</v>
      </c>
      <c r="U69" s="96">
        <v>1026673826788.9456</v>
      </c>
      <c r="V69" s="96">
        <v>1223887006223.6987</v>
      </c>
      <c r="W69" s="96">
        <v>1544793723568.9666</v>
      </c>
      <c r="X69" s="96">
        <v>1677478062771.2134</v>
      </c>
      <c r="Y69" s="96">
        <v>1812877987096.2742</v>
      </c>
      <c r="Z69" s="96">
        <v>1998510487492.644</v>
      </c>
      <c r="AA69" s="96">
        <v>1958426788902.0557</v>
      </c>
      <c r="AB69" s="96">
        <v>2084611550423.459</v>
      </c>
      <c r="AC69" s="96">
        <v>2233156959391.9287</v>
      </c>
      <c r="AD69" s="96">
        <v>2356905429423.0303</v>
      </c>
      <c r="AE69" s="96">
        <v>3080802790720.5098</v>
      </c>
      <c r="AF69" s="96">
        <v>3618144820286.814</v>
      </c>
      <c r="AG69" s="96">
        <v>4353732400963.9575</v>
      </c>
      <c r="AH69" s="96">
        <v>4534148277900.5723</v>
      </c>
      <c r="AI69" s="96">
        <v>4735686655807.8555</v>
      </c>
      <c r="AJ69" s="96">
        <v>5347297429257.7891</v>
      </c>
      <c r="AK69" s="96">
        <v>5842440012833.6768</v>
      </c>
      <c r="AL69" s="96">
        <v>6534578558241.8418</v>
      </c>
      <c r="AM69" s="96">
        <v>7308398231967.0459</v>
      </c>
      <c r="AN69" s="96">
        <v>8305660529735.6221</v>
      </c>
      <c r="AO69" s="96">
        <v>8003568915704.8877</v>
      </c>
      <c r="AP69" s="96">
        <v>7658763571678.3604</v>
      </c>
      <c r="AQ69" s="96">
        <v>6865108950748.3652</v>
      </c>
      <c r="AR69" s="96">
        <v>7667166578807.7734</v>
      </c>
      <c r="AS69" s="96">
        <v>8293503430323.3076</v>
      </c>
      <c r="AT69" s="96">
        <v>7716567263917.25</v>
      </c>
      <c r="AU69" s="96">
        <v>7845735663486.6006</v>
      </c>
      <c r="AV69" s="96">
        <v>8625237733626.7871</v>
      </c>
      <c r="AW69" s="96">
        <v>9675804291398.3516</v>
      </c>
      <c r="AX69" s="96">
        <v>10331001353375.932</v>
      </c>
      <c r="AY69" s="96">
        <v>10960487518348.045</v>
      </c>
      <c r="AZ69" s="96">
        <v>12268135762195.785</v>
      </c>
      <c r="BA69" s="96">
        <v>14148003015824.289</v>
      </c>
      <c r="BB69" s="96">
        <v>14577855775040.701</v>
      </c>
      <c r="BC69" s="96">
        <v>16990763894087.121</v>
      </c>
      <c r="BD69" s="96">
        <v>19681477559952.141</v>
      </c>
      <c r="BE69" s="96">
        <v>21065517287924.023</v>
      </c>
      <c r="BF69" s="96">
        <v>21316510680577.539</v>
      </c>
      <c r="BG69" s="96">
        <v>21996327244686.316</v>
      </c>
      <c r="BH69" s="96">
        <v>21904440888146.652</v>
      </c>
      <c r="BI69" s="96">
        <v>22653391943372.203</v>
      </c>
      <c r="BJ69" s="96">
        <v>24223795431177.262</v>
      </c>
      <c r="BK69" s="96">
        <v>26352450117702.18</v>
      </c>
      <c r="BL69" s="96">
        <v>26916892986113.906</v>
      </c>
    </row>
    <row r="70" spans="1:65" x14ac:dyDescent="0.2">
      <c r="A70" s="96" t="s">
        <v>382</v>
      </c>
      <c r="B70" s="96" t="s">
        <v>383</v>
      </c>
      <c r="C70" s="96" t="s">
        <v>296</v>
      </c>
      <c r="D70" s="96" t="s">
        <v>297</v>
      </c>
      <c r="AG70" s="96">
        <v>889776561504.48633</v>
      </c>
      <c r="AH70" s="96">
        <v>863838880963.4928</v>
      </c>
      <c r="AI70" s="96">
        <v>918088214185.12793</v>
      </c>
      <c r="AJ70" s="96">
        <v>890913790291.50623</v>
      </c>
      <c r="AK70" s="96">
        <v>823207925175.83606</v>
      </c>
      <c r="AL70" s="96">
        <v>816148516887.5647</v>
      </c>
      <c r="AM70" s="96">
        <v>707691377229.37256</v>
      </c>
      <c r="AN70" s="96">
        <v>759426160230.85461</v>
      </c>
      <c r="AO70" s="96">
        <v>767105993041.09973</v>
      </c>
      <c r="AP70" s="96">
        <v>797772877112.52271</v>
      </c>
      <c r="AQ70" s="96">
        <v>748049899975.57898</v>
      </c>
      <c r="AR70" s="96">
        <v>628434961221.34497</v>
      </c>
      <c r="AS70" s="96">
        <v>699699778418.52014</v>
      </c>
      <c r="AT70" s="96">
        <v>695516132611.65955</v>
      </c>
      <c r="AU70" s="96">
        <v>796227166663.26001</v>
      </c>
      <c r="AV70" s="96">
        <v>1004189934373.1188</v>
      </c>
      <c r="AW70" s="96">
        <v>1330511314958.9407</v>
      </c>
      <c r="AX70" s="96">
        <v>1685902327380.9634</v>
      </c>
      <c r="AY70" s="96">
        <v>2068464629932.5552</v>
      </c>
      <c r="AZ70" s="96">
        <v>2678370639204.6089</v>
      </c>
      <c r="BA70" s="96">
        <v>3316902511131.543</v>
      </c>
      <c r="BB70" s="96">
        <v>2608099242368.917</v>
      </c>
      <c r="BC70" s="96">
        <v>3111286257559.2617</v>
      </c>
      <c r="BD70" s="96">
        <v>3843565605092.332</v>
      </c>
      <c r="BE70" s="96">
        <v>4074705077727.2339</v>
      </c>
      <c r="BF70" s="96">
        <v>4329802436641.4434</v>
      </c>
      <c r="BG70" s="96">
        <v>4041744187936.6475</v>
      </c>
      <c r="BH70" s="96">
        <v>3094795378990.3008</v>
      </c>
      <c r="BI70" s="96">
        <v>2961397287993.3398</v>
      </c>
      <c r="BJ70" s="96">
        <v>3326908116206.8843</v>
      </c>
      <c r="BK70" s="96">
        <v>3421588877159.1846</v>
      </c>
      <c r="BL70" s="96">
        <v>3491568511353.2612</v>
      </c>
      <c r="BM70" s="96">
        <v>3217679452264.0874</v>
      </c>
    </row>
    <row r="71" spans="1:65" x14ac:dyDescent="0.2">
      <c r="A71" s="96" t="s">
        <v>384</v>
      </c>
      <c r="B71" s="96" t="s">
        <v>385</v>
      </c>
      <c r="C71" s="96" t="s">
        <v>296</v>
      </c>
      <c r="D71" s="96" t="s">
        <v>297</v>
      </c>
      <c r="K71" s="96">
        <v>736205313188.16821</v>
      </c>
      <c r="L71" s="96">
        <v>792846897711.32397</v>
      </c>
      <c r="M71" s="96">
        <v>829367961870.19678</v>
      </c>
      <c r="N71" s="96">
        <v>917335394741.42151</v>
      </c>
      <c r="O71" s="96">
        <v>1014815760514.7249</v>
      </c>
      <c r="P71" s="96">
        <v>1144476431843.5383</v>
      </c>
      <c r="Q71" s="96">
        <v>1371339669073.2312</v>
      </c>
      <c r="R71" s="96">
        <v>1741811478299.2754</v>
      </c>
      <c r="S71" s="96">
        <v>1968179867269.2568</v>
      </c>
      <c r="T71" s="96">
        <v>2299234846384.1069</v>
      </c>
      <c r="U71" s="96">
        <v>2390049320587.0581</v>
      </c>
      <c r="V71" s="96">
        <v>2708634086229.3262</v>
      </c>
      <c r="W71" s="96">
        <v>3305876750778.1841</v>
      </c>
      <c r="X71" s="96">
        <v>4044118942751.6152</v>
      </c>
      <c r="Y71" s="96">
        <v>4580594438169.4736</v>
      </c>
      <c r="Z71" s="96">
        <v>4076801537075.2617</v>
      </c>
      <c r="AA71" s="96">
        <v>3928682114454.979</v>
      </c>
      <c r="AB71" s="96">
        <v>3811247440150.1997</v>
      </c>
      <c r="AC71" s="96">
        <v>3663133706700.0566</v>
      </c>
      <c r="AD71" s="96">
        <v>3790816312333.9902</v>
      </c>
      <c r="AE71" s="96">
        <v>5174170511712.8916</v>
      </c>
      <c r="AF71" s="96">
        <v>6393668402522.9766</v>
      </c>
      <c r="AG71" s="96">
        <v>7116953232102.6563</v>
      </c>
      <c r="AH71" s="96">
        <v>7211879335903.3887</v>
      </c>
      <c r="AI71" s="96">
        <v>8823105645156.168</v>
      </c>
      <c r="AJ71" s="96">
        <v>9115942659338.2793</v>
      </c>
      <c r="AK71" s="96">
        <v>9797870725657.127</v>
      </c>
      <c r="AL71" s="96">
        <v>9003394843267.6484</v>
      </c>
      <c r="AM71" s="96">
        <v>9415724978914.7363</v>
      </c>
      <c r="AN71" s="96">
        <v>10866195173589.986</v>
      </c>
      <c r="AO71" s="96">
        <v>11089853574145.445</v>
      </c>
      <c r="AP71" s="96">
        <v>10518639988478.08</v>
      </c>
      <c r="AQ71" s="96">
        <v>10791701495279.301</v>
      </c>
      <c r="AR71" s="96">
        <v>10667876043934.846</v>
      </c>
      <c r="AS71" s="96">
        <v>10040438163698.99</v>
      </c>
      <c r="AT71" s="96">
        <v>10150063252884.668</v>
      </c>
      <c r="AU71" s="96">
        <v>11093129759237.564</v>
      </c>
      <c r="AV71" s="96">
        <v>13508592893546.859</v>
      </c>
      <c r="AW71" s="96">
        <v>15744922966817.941</v>
      </c>
      <c r="AX71" s="96">
        <v>16763323713475.359</v>
      </c>
      <c r="AY71" s="96">
        <v>18151630377883.023</v>
      </c>
      <c r="AZ71" s="96">
        <v>21208067024894.426</v>
      </c>
      <c r="BA71" s="96">
        <v>23288787562958.719</v>
      </c>
      <c r="BB71" s="96">
        <v>20488892388892.059</v>
      </c>
      <c r="BC71" s="96">
        <v>20991178793318.629</v>
      </c>
      <c r="BD71" s="96">
        <v>23267745493064.16</v>
      </c>
      <c r="BE71" s="96">
        <v>22432082553429.543</v>
      </c>
      <c r="BF71" s="96">
        <v>23441137793195.105</v>
      </c>
      <c r="BG71" s="96">
        <v>23764266963815.102</v>
      </c>
      <c r="BH71" s="96">
        <v>20476130622441.984</v>
      </c>
      <c r="BI71" s="96">
        <v>20408867237330.047</v>
      </c>
      <c r="BJ71" s="96">
        <v>21601609622591.684</v>
      </c>
      <c r="BK71" s="96">
        <v>23155657495410.922</v>
      </c>
      <c r="BL71" s="96">
        <v>22828201129149.352</v>
      </c>
      <c r="BM71" s="96">
        <v>21960949545194.891</v>
      </c>
    </row>
    <row r="72" spans="1:65" x14ac:dyDescent="0.2">
      <c r="A72" s="96" t="s">
        <v>132</v>
      </c>
      <c r="B72" s="96" t="s">
        <v>386</v>
      </c>
      <c r="C72" s="96" t="s">
        <v>296</v>
      </c>
      <c r="D72" s="96" t="s">
        <v>297</v>
      </c>
      <c r="E72" s="96">
        <v>2069465326.4188159</v>
      </c>
      <c r="F72" s="96">
        <v>1753850416.7082589</v>
      </c>
      <c r="G72" s="96">
        <v>1518208221.2305195</v>
      </c>
      <c r="H72" s="96">
        <v>1824344492.0716863</v>
      </c>
      <c r="I72" s="96">
        <v>2244146867.901948</v>
      </c>
      <c r="J72" s="96">
        <v>2387048255.4517336</v>
      </c>
      <c r="K72" s="96">
        <v>2429309513.8085394</v>
      </c>
      <c r="L72" s="96">
        <v>2553596091.822576</v>
      </c>
      <c r="M72" s="96">
        <v>2582180794.1855011</v>
      </c>
      <c r="N72" s="96">
        <v>3112166848.3004012</v>
      </c>
      <c r="O72" s="96">
        <v>2862504169.9989309</v>
      </c>
      <c r="P72" s="96">
        <v>2754220263.0252838</v>
      </c>
      <c r="Q72" s="96">
        <v>3185987234.8408933</v>
      </c>
      <c r="R72" s="96">
        <v>3891755551.9413786</v>
      </c>
      <c r="S72" s="96">
        <v>6599259420.9960489</v>
      </c>
      <c r="T72" s="96">
        <v>7731677256.8098249</v>
      </c>
      <c r="U72" s="96">
        <v>9091924304.8347664</v>
      </c>
      <c r="V72" s="96">
        <v>11026346589.501144</v>
      </c>
      <c r="W72" s="96">
        <v>11922502170.640518</v>
      </c>
      <c r="X72" s="96">
        <v>14175166007.577393</v>
      </c>
      <c r="Y72" s="96">
        <v>17881514682.878384</v>
      </c>
      <c r="Z72" s="96">
        <v>21810767209.369484</v>
      </c>
      <c r="AA72" s="96">
        <v>19929853574.609524</v>
      </c>
      <c r="AB72" s="96">
        <v>17152483214.353632</v>
      </c>
      <c r="AC72" s="96">
        <v>16912515183.278257</v>
      </c>
      <c r="AD72" s="96">
        <v>17149094589.982655</v>
      </c>
      <c r="AE72" s="96">
        <v>15314143988.062119</v>
      </c>
      <c r="AF72" s="96">
        <v>13945431882.227064</v>
      </c>
      <c r="AG72" s="96">
        <v>13051886552.337729</v>
      </c>
      <c r="AH72" s="96">
        <v>13890828707.6493</v>
      </c>
      <c r="AI72" s="96">
        <v>15239278100.350185</v>
      </c>
      <c r="AJ72" s="96">
        <v>16988535267.633818</v>
      </c>
      <c r="AK72" s="96">
        <v>18094238119.059528</v>
      </c>
      <c r="AL72" s="96">
        <v>18938717358.67934</v>
      </c>
      <c r="AM72" s="96">
        <v>22708673336.668331</v>
      </c>
      <c r="AN72" s="96">
        <v>24432884442.221107</v>
      </c>
      <c r="AO72" s="96">
        <v>25226393196.598297</v>
      </c>
      <c r="AP72" s="96">
        <v>28162053026.513256</v>
      </c>
      <c r="AQ72" s="96">
        <v>27981896948.474236</v>
      </c>
      <c r="AR72" s="96">
        <v>19645272636.318157</v>
      </c>
      <c r="AS72" s="96">
        <v>18327764882.441219</v>
      </c>
      <c r="AT72" s="96">
        <v>24468324000</v>
      </c>
      <c r="AU72" s="96">
        <v>28548945000</v>
      </c>
      <c r="AV72" s="96">
        <v>32432858000</v>
      </c>
      <c r="AW72" s="96">
        <v>36591661000</v>
      </c>
      <c r="AX72" s="96">
        <v>41507085000</v>
      </c>
      <c r="AY72" s="96">
        <v>46802044000</v>
      </c>
      <c r="AZ72" s="96">
        <v>51007777000</v>
      </c>
      <c r="BA72" s="96">
        <v>61762635000</v>
      </c>
      <c r="BB72" s="96">
        <v>62519686000</v>
      </c>
      <c r="BC72" s="96">
        <v>69555367000</v>
      </c>
      <c r="BD72" s="96">
        <v>79276664000</v>
      </c>
      <c r="BE72" s="96">
        <v>87924544000</v>
      </c>
      <c r="BF72" s="96">
        <v>95129659000</v>
      </c>
      <c r="BG72" s="96">
        <v>101726331000</v>
      </c>
      <c r="BH72" s="96">
        <v>99290381000</v>
      </c>
      <c r="BI72" s="96">
        <v>99937696000</v>
      </c>
      <c r="BJ72" s="96">
        <v>104295862000</v>
      </c>
      <c r="BK72" s="96">
        <v>107562008000</v>
      </c>
      <c r="BL72" s="96">
        <v>108108009000</v>
      </c>
      <c r="BM72" s="96">
        <v>98808010000</v>
      </c>
    </row>
    <row r="73" spans="1:65" x14ac:dyDescent="0.2">
      <c r="A73" s="96" t="s">
        <v>133</v>
      </c>
      <c r="B73" s="96" t="s">
        <v>387</v>
      </c>
      <c r="C73" s="96" t="s">
        <v>296</v>
      </c>
      <c r="D73" s="96" t="s">
        <v>297</v>
      </c>
      <c r="J73" s="96">
        <v>4948667540.4106598</v>
      </c>
      <c r="K73" s="96">
        <v>5278005611.914526</v>
      </c>
      <c r="L73" s="96">
        <v>5605484298.9827509</v>
      </c>
      <c r="M73" s="96">
        <v>5932242990.6542053</v>
      </c>
      <c r="N73" s="96">
        <v>6524455205.8111382</v>
      </c>
      <c r="O73" s="96">
        <v>8042200452.1477013</v>
      </c>
      <c r="P73" s="96">
        <v>8609283346.0851822</v>
      </c>
      <c r="Q73" s="96">
        <v>9299638055.8428135</v>
      </c>
      <c r="R73" s="96">
        <v>10098534613.441132</v>
      </c>
      <c r="S73" s="96">
        <v>9228963224.6000423</v>
      </c>
      <c r="T73" s="96">
        <v>11632178868.917141</v>
      </c>
      <c r="U73" s="96">
        <v>13315988083.416088</v>
      </c>
      <c r="V73" s="96">
        <v>14400806875.986668</v>
      </c>
      <c r="W73" s="96">
        <v>14811704063.068527</v>
      </c>
      <c r="X73" s="96">
        <v>18020571428.57143</v>
      </c>
      <c r="Y73" s="96">
        <v>21669908177.066391</v>
      </c>
      <c r="Z73" s="96">
        <v>22136081081.081081</v>
      </c>
      <c r="AA73" s="96">
        <v>27655172413.793102</v>
      </c>
      <c r="AB73" s="96">
        <v>30966239813.736904</v>
      </c>
      <c r="AC73" s="96">
        <v>33971188991.614704</v>
      </c>
      <c r="AD73" s="96">
        <v>39053502251.073189</v>
      </c>
      <c r="AE73" s="96">
        <v>41253507951.356407</v>
      </c>
      <c r="AF73" s="96">
        <v>40455616653.574234</v>
      </c>
      <c r="AG73" s="96">
        <v>34980124929.017609</v>
      </c>
      <c r="AH73" s="96">
        <v>39756299049.979347</v>
      </c>
      <c r="AI73" s="96">
        <v>42978914311.35038</v>
      </c>
      <c r="AJ73" s="96">
        <v>37387836490.528419</v>
      </c>
      <c r="AK73" s="96">
        <v>41855986519.423462</v>
      </c>
      <c r="AL73" s="96">
        <v>46578631452.581032</v>
      </c>
      <c r="AM73" s="96">
        <v>51897983392.645317</v>
      </c>
      <c r="AN73" s="96">
        <v>60159245060.45414</v>
      </c>
      <c r="AO73" s="96">
        <v>67629716981.13208</v>
      </c>
      <c r="AP73" s="96">
        <v>78436578171.091446</v>
      </c>
      <c r="AQ73" s="96">
        <v>84828807556.080292</v>
      </c>
      <c r="AR73" s="96">
        <v>90710704806.841644</v>
      </c>
      <c r="AS73" s="96">
        <v>99838543960.076324</v>
      </c>
      <c r="AT73" s="96">
        <v>96684636118.598389</v>
      </c>
      <c r="AU73" s="96">
        <v>85146067415.730331</v>
      </c>
      <c r="AV73" s="96">
        <v>80288461538.461533</v>
      </c>
      <c r="AW73" s="96">
        <v>78782467532.467529</v>
      </c>
      <c r="AX73" s="96">
        <v>89600665557.404327</v>
      </c>
      <c r="AY73" s="96">
        <v>107426086956.52174</v>
      </c>
      <c r="AZ73" s="96">
        <v>130437828371.27846</v>
      </c>
      <c r="BA73" s="96">
        <v>162818181818.18182</v>
      </c>
      <c r="BB73" s="96">
        <v>189147005444.64612</v>
      </c>
      <c r="BC73" s="96">
        <v>218983666061.70599</v>
      </c>
      <c r="BD73" s="96">
        <v>235989672977.62479</v>
      </c>
      <c r="BE73" s="96">
        <v>279116666666.66669</v>
      </c>
      <c r="BF73" s="96">
        <v>288434108527.13177</v>
      </c>
      <c r="BG73" s="96">
        <v>305595408895.26544</v>
      </c>
      <c r="BH73" s="96">
        <v>329366576819.40698</v>
      </c>
      <c r="BI73" s="96">
        <v>332441717791.41101</v>
      </c>
      <c r="BJ73" s="96">
        <v>235733695652.17389</v>
      </c>
      <c r="BK73" s="96">
        <v>249712999437.25381</v>
      </c>
      <c r="BL73" s="96">
        <v>303080865603.64465</v>
      </c>
      <c r="BM73" s="96">
        <v>363069245165.315</v>
      </c>
    </row>
    <row r="74" spans="1:65" x14ac:dyDescent="0.2">
      <c r="A74" s="96" t="s">
        <v>388</v>
      </c>
      <c r="B74" s="96" t="s">
        <v>389</v>
      </c>
      <c r="C74" s="96" t="s">
        <v>296</v>
      </c>
      <c r="D74" s="96" t="s">
        <v>297</v>
      </c>
      <c r="E74" s="96">
        <v>244822233085.41299</v>
      </c>
      <c r="F74" s="96">
        <v>268953400361.15118</v>
      </c>
      <c r="G74" s="96">
        <v>298805957085.63733</v>
      </c>
      <c r="H74" s="96">
        <v>335327047842.94165</v>
      </c>
      <c r="I74" s="96">
        <v>373007781485.54327</v>
      </c>
      <c r="J74" s="96">
        <v>407722672045.09808</v>
      </c>
      <c r="K74" s="96">
        <v>444863225922.11407</v>
      </c>
      <c r="L74" s="96">
        <v>483397390711.53754</v>
      </c>
      <c r="M74" s="96">
        <v>518968899248.40552</v>
      </c>
      <c r="N74" s="96">
        <v>579307468883.09192</v>
      </c>
      <c r="O74" s="96">
        <v>642669382317.21436</v>
      </c>
      <c r="P74" s="96">
        <v>728403968107.2644</v>
      </c>
      <c r="Q74" s="96">
        <v>879933220963.29395</v>
      </c>
      <c r="R74" s="96">
        <v>1142328375724.4756</v>
      </c>
      <c r="S74" s="96">
        <v>1295481649107.1631</v>
      </c>
      <c r="T74" s="96">
        <v>1502108094364.0276</v>
      </c>
      <c r="U74" s="96">
        <v>1567615719725.9624</v>
      </c>
      <c r="V74" s="96">
        <v>1783111088122.1116</v>
      </c>
      <c r="W74" s="96">
        <v>2183509436583.3723</v>
      </c>
      <c r="X74" s="96">
        <v>2645027354092.4141</v>
      </c>
      <c r="Y74" s="96">
        <v>2962392356381.0815</v>
      </c>
      <c r="Z74" s="96">
        <v>2574552788573.2075</v>
      </c>
      <c r="AA74" s="96">
        <v>2492657158208.3608</v>
      </c>
      <c r="AB74" s="96">
        <v>2431770092845.0762</v>
      </c>
      <c r="AC74" s="96">
        <v>2332559281215.5317</v>
      </c>
      <c r="AD74" s="96">
        <v>2396345961356.0664</v>
      </c>
      <c r="AE74" s="96">
        <v>3363142563850.4014</v>
      </c>
      <c r="AF74" s="96">
        <v>4159723960476.8535</v>
      </c>
      <c r="AG74" s="96">
        <v>4574852714498.5527</v>
      </c>
      <c r="AH74" s="96">
        <v>4673042664268.6182</v>
      </c>
      <c r="AI74" s="96">
        <v>5881137822224.2627</v>
      </c>
      <c r="AJ74" s="96">
        <v>6114609722625.9346</v>
      </c>
      <c r="AK74" s="96">
        <v>6746164548139.0449</v>
      </c>
      <c r="AL74" s="96">
        <v>6173033059775.8994</v>
      </c>
      <c r="AM74" s="96">
        <v>6516242163200.5391</v>
      </c>
      <c r="AN74" s="96">
        <v>7516449332885.3545</v>
      </c>
      <c r="AO74" s="96">
        <v>7605460651709.1133</v>
      </c>
      <c r="AP74" s="96">
        <v>6952380140406.7773</v>
      </c>
      <c r="AQ74" s="96">
        <v>7149233472666.7041</v>
      </c>
      <c r="AR74" s="96">
        <v>7114007930529.7031</v>
      </c>
      <c r="AS74" s="96">
        <v>6479517906677.1855</v>
      </c>
      <c r="AT74" s="96">
        <v>6590492526018.2754</v>
      </c>
      <c r="AU74" s="96">
        <v>7166143619599.0049</v>
      </c>
      <c r="AV74" s="96">
        <v>8842850733589.0254</v>
      </c>
      <c r="AW74" s="96">
        <v>10141488215182.982</v>
      </c>
      <c r="AX74" s="96">
        <v>10519196931753.908</v>
      </c>
      <c r="AY74" s="96">
        <v>11174269934238.342</v>
      </c>
      <c r="AZ74" s="96">
        <v>12862314437968.141</v>
      </c>
      <c r="BA74" s="96">
        <v>14098918910873.109</v>
      </c>
      <c r="BB74" s="96">
        <v>12885387842544.414</v>
      </c>
      <c r="BC74" s="96">
        <v>12626207695632.559</v>
      </c>
      <c r="BD74" s="96">
        <v>13617896370499.166</v>
      </c>
      <c r="BE74" s="96">
        <v>12635903316916.895</v>
      </c>
      <c r="BF74" s="96">
        <v>13188825535935.225</v>
      </c>
      <c r="BG74" s="96">
        <v>13489216575577.572</v>
      </c>
      <c r="BH74" s="96">
        <v>11667231581453.342</v>
      </c>
      <c r="BI74" s="96">
        <v>11963764271196.615</v>
      </c>
      <c r="BJ74" s="96">
        <v>12640555958300.531</v>
      </c>
      <c r="BK74" s="96">
        <v>13678330614580.254</v>
      </c>
      <c r="BL74" s="96">
        <v>13363549848680.301</v>
      </c>
      <c r="BM74" s="96">
        <v>12933363276561.65</v>
      </c>
    </row>
    <row r="75" spans="1:65" x14ac:dyDescent="0.2">
      <c r="A75" s="96" t="s">
        <v>136</v>
      </c>
      <c r="B75" s="96" t="s">
        <v>390</v>
      </c>
      <c r="C75" s="96" t="s">
        <v>296</v>
      </c>
      <c r="D75" s="96" t="s">
        <v>297</v>
      </c>
      <c r="AK75" s="96">
        <v>477101651.64837557</v>
      </c>
      <c r="AL75" s="96">
        <v>467872714.75560319</v>
      </c>
      <c r="AM75" s="96">
        <v>531688311.6883117</v>
      </c>
      <c r="AN75" s="96">
        <v>578015625</v>
      </c>
      <c r="AO75" s="96">
        <v>693535954.19006717</v>
      </c>
      <c r="AP75" s="96">
        <v>686490090.14014077</v>
      </c>
      <c r="AQ75" s="96">
        <v>745526154.93282986</v>
      </c>
      <c r="AR75" s="96">
        <v>688921325.71204281</v>
      </c>
      <c r="AS75" s="96">
        <v>706370815.58441556</v>
      </c>
      <c r="AT75" s="96">
        <v>752368495.51262212</v>
      </c>
      <c r="AU75" s="96">
        <v>729321366.65186059</v>
      </c>
      <c r="AV75" s="96">
        <v>870247703.18275821</v>
      </c>
      <c r="AW75" s="96">
        <v>1109054005.4397099</v>
      </c>
      <c r="AX75" s="96">
        <v>1098425900.7411551</v>
      </c>
      <c r="AY75" s="96">
        <v>1211161879.6747968</v>
      </c>
      <c r="AZ75" s="96">
        <v>1317974491.0569105</v>
      </c>
      <c r="BA75" s="96">
        <v>1380188800</v>
      </c>
      <c r="BB75" s="96">
        <v>1856695551.2195122</v>
      </c>
      <c r="BC75" s="96">
        <v>1589515447.1544716</v>
      </c>
      <c r="BD75" s="96">
        <v>2065001626.0162601</v>
      </c>
    </row>
    <row r="76" spans="1:65" x14ac:dyDescent="0.2">
      <c r="A76" s="96" t="s">
        <v>217</v>
      </c>
      <c r="B76" s="96" t="s">
        <v>391</v>
      </c>
      <c r="C76" s="96" t="s">
        <v>296</v>
      </c>
      <c r="D76" s="96" t="s">
        <v>297</v>
      </c>
      <c r="E76" s="96">
        <v>12072126075.397039</v>
      </c>
      <c r="F76" s="96">
        <v>13834300571.484875</v>
      </c>
      <c r="G76" s="96">
        <v>16138545209.245983</v>
      </c>
      <c r="H76" s="96">
        <v>19074913947.719639</v>
      </c>
      <c r="I76" s="96">
        <v>21343844643.73407</v>
      </c>
      <c r="J76" s="96">
        <v>24756958694.92382</v>
      </c>
      <c r="K76" s="96">
        <v>28721062242.163357</v>
      </c>
      <c r="L76" s="96">
        <v>31647119228.198189</v>
      </c>
      <c r="M76" s="96">
        <v>31475548481.409546</v>
      </c>
      <c r="N76" s="96">
        <v>36038711599.540985</v>
      </c>
      <c r="O76" s="96">
        <v>40992995008.319466</v>
      </c>
      <c r="P76" s="96">
        <v>46619420359.281441</v>
      </c>
      <c r="Q76" s="96">
        <v>59132415221.330574</v>
      </c>
      <c r="R76" s="96">
        <v>78639525985.151337</v>
      </c>
      <c r="S76" s="96">
        <v>97274006345.543701</v>
      </c>
      <c r="T76" s="96">
        <v>114777046376.8116</v>
      </c>
      <c r="U76" s="96">
        <v>118507184779.90549</v>
      </c>
      <c r="V76" s="96">
        <v>132449277108.43373</v>
      </c>
      <c r="W76" s="96">
        <v>160599687500</v>
      </c>
      <c r="X76" s="96">
        <v>214601955875.06198</v>
      </c>
      <c r="Y76" s="96">
        <v>232766822928.75375</v>
      </c>
      <c r="Z76" s="96">
        <v>202807891511.98416</v>
      </c>
      <c r="AA76" s="96">
        <v>195996754505.5278</v>
      </c>
      <c r="AB76" s="96">
        <v>170951185614.84918</v>
      </c>
      <c r="AC76" s="96">
        <v>172102910370.52371</v>
      </c>
      <c r="AD76" s="96">
        <v>180793463796.47748</v>
      </c>
      <c r="AE76" s="96">
        <v>251321075204.94238</v>
      </c>
      <c r="AF76" s="96">
        <v>318747935588.19568</v>
      </c>
      <c r="AG76" s="96">
        <v>376160409941.43695</v>
      </c>
      <c r="AH76" s="96">
        <v>414757056921.99579</v>
      </c>
      <c r="AI76" s="96">
        <v>536558591250.40808</v>
      </c>
      <c r="AJ76" s="96">
        <v>577166174539.63171</v>
      </c>
      <c r="AK76" s="96">
        <v>630916018202.50293</v>
      </c>
      <c r="AL76" s="96">
        <v>525075636030.8537</v>
      </c>
      <c r="AM76" s="96">
        <v>530562634455.34711</v>
      </c>
      <c r="AN76" s="96">
        <v>614609020549.77319</v>
      </c>
      <c r="AO76" s="96">
        <v>642588992512.80701</v>
      </c>
      <c r="AP76" s="96">
        <v>590077272727.27271</v>
      </c>
      <c r="AQ76" s="96">
        <v>619214834614.09949</v>
      </c>
      <c r="AR76" s="96">
        <v>634693160025.56995</v>
      </c>
      <c r="AS76" s="96">
        <v>596877648793.07178</v>
      </c>
      <c r="AT76" s="96">
        <v>627286800894.85461</v>
      </c>
      <c r="AU76" s="96">
        <v>705394315829.09839</v>
      </c>
      <c r="AV76" s="96">
        <v>905492099322.79907</v>
      </c>
      <c r="AW76" s="96">
        <v>1067093369754.1594</v>
      </c>
      <c r="AX76" s="96">
        <v>1153285660987.4392</v>
      </c>
      <c r="AY76" s="96">
        <v>1259343871534.3118</v>
      </c>
      <c r="AZ76" s="96">
        <v>1472131125102.6553</v>
      </c>
      <c r="BA76" s="96">
        <v>1625224842536.9856</v>
      </c>
      <c r="BB76" s="96">
        <v>1485583495415.3931</v>
      </c>
      <c r="BC76" s="96">
        <v>1420722034063.002</v>
      </c>
      <c r="BD76" s="96">
        <v>1478772824224.0273</v>
      </c>
      <c r="BE76" s="96">
        <v>1324820091194.6665</v>
      </c>
      <c r="BF76" s="96">
        <v>1354757433212.7202</v>
      </c>
      <c r="BG76" s="96">
        <v>1369398844599.5793</v>
      </c>
      <c r="BH76" s="96">
        <v>1195119269971.5168</v>
      </c>
      <c r="BI76" s="96">
        <v>1232076017361.5305</v>
      </c>
      <c r="BJ76" s="96">
        <v>1309297246509.3101</v>
      </c>
      <c r="BK76" s="96">
        <v>1421459363680.6702</v>
      </c>
      <c r="BL76" s="96">
        <v>1393490524517.6448</v>
      </c>
      <c r="BM76" s="96">
        <v>1281199091016.3459</v>
      </c>
    </row>
    <row r="77" spans="1:65" x14ac:dyDescent="0.2">
      <c r="A77" s="96" t="s">
        <v>137</v>
      </c>
      <c r="B77" s="96" t="s">
        <v>392</v>
      </c>
      <c r="C77" s="96" t="s">
        <v>296</v>
      </c>
      <c r="D77" s="96" t="s">
        <v>297</v>
      </c>
      <c r="AN77" s="96">
        <v>4497823760.8182535</v>
      </c>
      <c r="AO77" s="96">
        <v>4780170373.2605019</v>
      </c>
      <c r="AP77" s="96">
        <v>5147710775.4733992</v>
      </c>
      <c r="AQ77" s="96">
        <v>5665917232.1726551</v>
      </c>
      <c r="AR77" s="96">
        <v>5762048551.9591141</v>
      </c>
      <c r="AS77" s="96">
        <v>5694069842.4398785</v>
      </c>
      <c r="AT77" s="96">
        <v>6259257899.9194345</v>
      </c>
      <c r="AU77" s="96">
        <v>7372457379.6741066</v>
      </c>
      <c r="AV77" s="96">
        <v>9877636630.5329723</v>
      </c>
      <c r="AW77" s="96">
        <v>12144397515.52795</v>
      </c>
      <c r="AX77" s="96">
        <v>14098326078.845915</v>
      </c>
      <c r="AY77" s="96">
        <v>17012322167.858486</v>
      </c>
      <c r="AZ77" s="96">
        <v>22445583082.398029</v>
      </c>
      <c r="BA77" s="96">
        <v>24371299252.966164</v>
      </c>
      <c r="BB77" s="96">
        <v>19744110864.128925</v>
      </c>
      <c r="BC77" s="96">
        <v>19685038567.346249</v>
      </c>
      <c r="BD77" s="96">
        <v>23394844085.122623</v>
      </c>
      <c r="BE77" s="96">
        <v>23192708981.844559</v>
      </c>
      <c r="BF77" s="96">
        <v>25271406707.565971</v>
      </c>
      <c r="BG77" s="96">
        <v>26773473625.192135</v>
      </c>
      <c r="BH77" s="96">
        <v>23048864242.607212</v>
      </c>
      <c r="BI77" s="96">
        <v>24259552888.971664</v>
      </c>
      <c r="BJ77" s="96">
        <v>26885077004.780239</v>
      </c>
      <c r="BK77" s="96">
        <v>30616184212.159229</v>
      </c>
      <c r="BL77" s="96">
        <v>31471100656.243088</v>
      </c>
      <c r="BM77" s="96">
        <v>31029968591.277908</v>
      </c>
    </row>
    <row r="78" spans="1:65" x14ac:dyDescent="0.2">
      <c r="A78" s="96" t="s">
        <v>139</v>
      </c>
      <c r="B78" s="96" t="s">
        <v>393</v>
      </c>
      <c r="C78" s="96" t="s">
        <v>296</v>
      </c>
      <c r="D78" s="96" t="s">
        <v>297</v>
      </c>
      <c r="Z78" s="96">
        <v>7324903188.405798</v>
      </c>
      <c r="AA78" s="96">
        <v>7707678019.3236723</v>
      </c>
      <c r="AB78" s="96">
        <v>8567890821.2560396</v>
      </c>
      <c r="AC78" s="96">
        <v>8096302367.1497593</v>
      </c>
      <c r="AD78" s="96">
        <v>9480840483.0917873</v>
      </c>
      <c r="AE78" s="96">
        <v>9848600869.565218</v>
      </c>
      <c r="AF78" s="96">
        <v>10527338647.342997</v>
      </c>
      <c r="AG78" s="96">
        <v>10908935748.792271</v>
      </c>
      <c r="AH78" s="96">
        <v>11476584879.227055</v>
      </c>
      <c r="AI78" s="96">
        <v>12175166763.285025</v>
      </c>
      <c r="AJ78" s="96">
        <v>13463868357.487925</v>
      </c>
      <c r="AK78" s="96">
        <v>10492993077.609276</v>
      </c>
      <c r="AL78" s="96">
        <v>8830712713.9078121</v>
      </c>
      <c r="AM78" s="96">
        <v>6927950564.5565681</v>
      </c>
      <c r="AN78" s="96">
        <v>7663984567.9012346</v>
      </c>
      <c r="AO78" s="96">
        <v>8547939730.623744</v>
      </c>
      <c r="AP78" s="96">
        <v>8589211390.4961224</v>
      </c>
      <c r="AQ78" s="96">
        <v>7818224905.5507126</v>
      </c>
      <c r="AR78" s="96">
        <v>7700833482.0061502</v>
      </c>
      <c r="AS78" s="96">
        <v>8242392103.6806135</v>
      </c>
      <c r="AT78" s="96">
        <v>8231326016.4749403</v>
      </c>
      <c r="AU78" s="96">
        <v>7850809498.1680269</v>
      </c>
      <c r="AV78" s="96">
        <v>8623691300.0407887</v>
      </c>
      <c r="AW78" s="96">
        <v>10131187261.442078</v>
      </c>
      <c r="AX78" s="96">
        <v>12401139453.973831</v>
      </c>
      <c r="AY78" s="96">
        <v>15280861834.602404</v>
      </c>
      <c r="AZ78" s="96">
        <v>19707616772.799637</v>
      </c>
      <c r="BA78" s="96">
        <v>27066912635.222847</v>
      </c>
      <c r="BB78" s="96">
        <v>32437389116.038006</v>
      </c>
      <c r="BC78" s="96">
        <v>29933790334.341789</v>
      </c>
      <c r="BD78" s="96">
        <v>31952763089.330025</v>
      </c>
      <c r="BE78" s="96">
        <v>43310721414.082878</v>
      </c>
      <c r="BF78" s="96">
        <v>47648211133.218285</v>
      </c>
      <c r="BG78" s="96">
        <v>55612228233.51786</v>
      </c>
      <c r="BH78" s="96">
        <v>64589334978.801323</v>
      </c>
      <c r="BI78" s="96">
        <v>74296618481.088226</v>
      </c>
      <c r="BJ78" s="96">
        <v>81770791970.98204</v>
      </c>
      <c r="BK78" s="96">
        <v>84269348327.345428</v>
      </c>
      <c r="BL78" s="96">
        <v>95912590628.141235</v>
      </c>
      <c r="BM78" s="96">
        <v>107645054311.87555</v>
      </c>
    </row>
    <row r="79" spans="1:65" x14ac:dyDescent="0.2">
      <c r="A79" s="96" t="s">
        <v>394</v>
      </c>
      <c r="B79" s="96" t="s">
        <v>395</v>
      </c>
      <c r="C79" s="96" t="s">
        <v>296</v>
      </c>
      <c r="D79" s="96" t="s">
        <v>297</v>
      </c>
      <c r="K79" s="96">
        <v>503611698005.54187</v>
      </c>
      <c r="L79" s="96">
        <v>547329116750.29266</v>
      </c>
      <c r="M79" s="96">
        <v>586268289872.03125</v>
      </c>
      <c r="N79" s="96">
        <v>653515378763.45679</v>
      </c>
      <c r="O79" s="96">
        <v>725966464484.56506</v>
      </c>
      <c r="P79" s="96">
        <v>820848207295.05835</v>
      </c>
      <c r="Q79" s="96">
        <v>990473769502.22791</v>
      </c>
      <c r="R79" s="96">
        <v>1282084193722.1914</v>
      </c>
      <c r="S79" s="96">
        <v>1451830507595.6355</v>
      </c>
      <c r="T79" s="96">
        <v>1690947243964.5835</v>
      </c>
      <c r="U79" s="96">
        <v>1770135374463.6514</v>
      </c>
      <c r="V79" s="96">
        <v>2004989223979.1455</v>
      </c>
      <c r="W79" s="96">
        <v>2442808491464.9526</v>
      </c>
      <c r="X79" s="96">
        <v>2952967037851.1377</v>
      </c>
      <c r="Y79" s="96">
        <v>3303320317528.6938</v>
      </c>
      <c r="Z79" s="96">
        <v>2880098041640.3945</v>
      </c>
      <c r="AA79" s="96">
        <v>2777476760501.8516</v>
      </c>
      <c r="AB79" s="96">
        <v>2702168573595.5869</v>
      </c>
      <c r="AC79" s="96">
        <v>2603493877486.0283</v>
      </c>
      <c r="AD79" s="96">
        <v>2677762681469.4941</v>
      </c>
      <c r="AE79" s="96">
        <v>3744194533013.709</v>
      </c>
      <c r="AF79" s="96">
        <v>4631440977855.917</v>
      </c>
      <c r="AG79" s="96">
        <v>5084507532565.9355</v>
      </c>
      <c r="AH79" s="96">
        <v>5193908218847.6855</v>
      </c>
      <c r="AI79" s="96">
        <v>6498779370971.5947</v>
      </c>
      <c r="AJ79" s="96">
        <v>6736355488676.7236</v>
      </c>
      <c r="AK79" s="96">
        <v>7406674670074.8252</v>
      </c>
      <c r="AL79" s="96">
        <v>6761528507186.29</v>
      </c>
      <c r="AM79" s="96">
        <v>7162340127732.3691</v>
      </c>
      <c r="AN79" s="96">
        <v>8296580858229.3047</v>
      </c>
      <c r="AO79" s="96">
        <v>8432154504294.3105</v>
      </c>
      <c r="AP79" s="96">
        <v>7733659047681.0684</v>
      </c>
      <c r="AQ79" s="96">
        <v>7969522029548.6699</v>
      </c>
      <c r="AR79" s="96">
        <v>7923359820054.0752</v>
      </c>
      <c r="AS79" s="96">
        <v>7259910985967.5859</v>
      </c>
      <c r="AT79" s="96">
        <v>7387776438160.2988</v>
      </c>
      <c r="AU79" s="96">
        <v>8049787741385.6504</v>
      </c>
      <c r="AV79" s="96">
        <v>9912138102011.707</v>
      </c>
      <c r="AW79" s="96">
        <v>11399581931162.502</v>
      </c>
      <c r="AX79" s="96">
        <v>11905849931800.572</v>
      </c>
      <c r="AY79" s="96">
        <v>12703537558145.584</v>
      </c>
      <c r="AZ79" s="96">
        <v>14711232490704.215</v>
      </c>
      <c r="BA79" s="96">
        <v>16237535014345.473</v>
      </c>
      <c r="BB79" s="96">
        <v>14709825573177.631</v>
      </c>
      <c r="BC79" s="96">
        <v>14541445664320.885</v>
      </c>
      <c r="BD79" s="96">
        <v>15738868154361.756</v>
      </c>
      <c r="BE79" s="96">
        <v>14632642649230.223</v>
      </c>
      <c r="BF79" s="96">
        <v>15291976140967.021</v>
      </c>
      <c r="BG79" s="96">
        <v>15631276120897.08</v>
      </c>
      <c r="BH79" s="96">
        <v>13543830082660.119</v>
      </c>
      <c r="BI79" s="96">
        <v>13883444699831.551</v>
      </c>
      <c r="BJ79" s="96">
        <v>14727943783141.984</v>
      </c>
      <c r="BK79" s="96">
        <v>15956518442929.365</v>
      </c>
      <c r="BL79" s="96">
        <v>15633997955351.119</v>
      </c>
      <c r="BM79" s="96">
        <v>15192652399779.1</v>
      </c>
    </row>
    <row r="80" spans="1:65" x14ac:dyDescent="0.2">
      <c r="A80" s="96" t="s">
        <v>396</v>
      </c>
      <c r="B80" s="96" t="s">
        <v>397</v>
      </c>
      <c r="C80" s="96" t="s">
        <v>296</v>
      </c>
      <c r="D80" s="96" t="s">
        <v>297</v>
      </c>
      <c r="E80" s="96">
        <v>29349021069.361626</v>
      </c>
      <c r="F80" s="96">
        <v>30472424079.378418</v>
      </c>
      <c r="G80" s="96">
        <v>33693015219.767536</v>
      </c>
      <c r="H80" s="96">
        <v>38736837733.28833</v>
      </c>
      <c r="I80" s="96">
        <v>34104522122.947235</v>
      </c>
      <c r="J80" s="96">
        <v>37472060475.38839</v>
      </c>
      <c r="K80" s="96">
        <v>39940092596.102547</v>
      </c>
      <c r="L80" s="96">
        <v>38729633430.934601</v>
      </c>
      <c r="M80" s="96">
        <v>40907149167.354813</v>
      </c>
      <c r="N80" s="96">
        <v>45947962619.325127</v>
      </c>
      <c r="O80" s="96">
        <v>55965453899.293266</v>
      </c>
      <c r="P80" s="96">
        <v>56959111701.085449</v>
      </c>
      <c r="Q80" s="96">
        <v>65287673826.399689</v>
      </c>
      <c r="R80" s="96">
        <v>80012835399.19458</v>
      </c>
      <c r="S80" s="96">
        <v>118825803564.36629</v>
      </c>
      <c r="T80" s="96">
        <v>133684222573.8692</v>
      </c>
      <c r="U80" s="96">
        <v>157255998136.43219</v>
      </c>
      <c r="V80" s="96">
        <v>172742988520.53061</v>
      </c>
      <c r="W80" s="96">
        <v>190603663502.37976</v>
      </c>
      <c r="X80" s="96">
        <v>239496496169.20425</v>
      </c>
      <c r="Y80" s="96">
        <v>297879829189.10858</v>
      </c>
      <c r="Z80" s="96">
        <v>415979970905.16504</v>
      </c>
      <c r="AA80" s="96">
        <v>399139448761.05438</v>
      </c>
      <c r="AB80" s="96">
        <v>338991622241.24078</v>
      </c>
      <c r="AC80" s="96">
        <v>304638554692.6983</v>
      </c>
      <c r="AD80" s="96">
        <v>313577976255.39294</v>
      </c>
      <c r="AE80" s="96">
        <v>296442104273.99878</v>
      </c>
      <c r="AF80" s="96">
        <v>298024041364.33008</v>
      </c>
      <c r="AG80" s="96">
        <v>313944440387.45099</v>
      </c>
      <c r="AH80" s="96">
        <v>289474120028.55103</v>
      </c>
      <c r="AI80" s="96">
        <v>451198641991.09717</v>
      </c>
      <c r="AJ80" s="96">
        <v>262052727084.15375</v>
      </c>
      <c r="AK80" s="96">
        <v>259315765734.57623</v>
      </c>
      <c r="AL80" s="96">
        <v>241361190112.49979</v>
      </c>
      <c r="AM80" s="96">
        <v>229963968406.16443</v>
      </c>
      <c r="AN80" s="96">
        <v>278993002058.58575</v>
      </c>
      <c r="AO80" s="96">
        <v>286740663627.47424</v>
      </c>
      <c r="AP80" s="96">
        <v>328921540951.82147</v>
      </c>
      <c r="AQ80" s="96">
        <v>331934049166.08582</v>
      </c>
      <c r="AR80" s="96">
        <v>373059286841.22345</v>
      </c>
      <c r="AS80" s="96">
        <v>439118946063.30597</v>
      </c>
      <c r="AT80" s="96">
        <v>425219188703.99622</v>
      </c>
      <c r="AU80" s="96">
        <v>410697546588.16296</v>
      </c>
      <c r="AV80" s="96">
        <v>422723561464.95233</v>
      </c>
      <c r="AW80" s="96">
        <v>534800211930.78058</v>
      </c>
      <c r="AX80" s="96">
        <v>672875570472.92908</v>
      </c>
      <c r="AY80" s="96">
        <v>842686435857.55176</v>
      </c>
      <c r="AZ80" s="96">
        <v>1041172754148.0756</v>
      </c>
      <c r="BA80" s="96">
        <v>1342983096308.9231</v>
      </c>
      <c r="BB80" s="96">
        <v>1275476135135.1116</v>
      </c>
      <c r="BC80" s="96">
        <v>1520695276068.3591</v>
      </c>
      <c r="BD80" s="96">
        <v>1543341244137.2437</v>
      </c>
      <c r="BE80" s="96">
        <v>1776150711867.4978</v>
      </c>
      <c r="BF80" s="96">
        <v>1870887865768.488</v>
      </c>
      <c r="BG80" s="96">
        <v>2031730162755.0083</v>
      </c>
      <c r="BH80" s="96">
        <v>1800110329488.198</v>
      </c>
      <c r="BI80" s="96">
        <v>1639129985247.7048</v>
      </c>
      <c r="BJ80" s="96">
        <v>1676975053897.4915</v>
      </c>
      <c r="BK80" s="96">
        <v>1796279850832.3015</v>
      </c>
      <c r="BL80" s="96">
        <v>1915099191967.2148</v>
      </c>
      <c r="BM80" s="96">
        <v>1734071057010.8926</v>
      </c>
    </row>
    <row r="81" spans="1:65" x14ac:dyDescent="0.2">
      <c r="A81" s="96" t="s">
        <v>140</v>
      </c>
      <c r="B81" s="96" t="s">
        <v>398</v>
      </c>
      <c r="C81" s="96" t="s">
        <v>296</v>
      </c>
      <c r="D81" s="96" t="s">
        <v>297</v>
      </c>
      <c r="E81" s="96">
        <v>5224102195.5277081</v>
      </c>
      <c r="F81" s="96">
        <v>5921659485.0328388</v>
      </c>
      <c r="G81" s="96">
        <v>6340580854.390729</v>
      </c>
      <c r="H81" s="96">
        <v>6885920328.661869</v>
      </c>
      <c r="I81" s="96">
        <v>7766655085.7858801</v>
      </c>
      <c r="J81" s="96">
        <v>8589340019.0298481</v>
      </c>
      <c r="K81" s="96">
        <v>9208524504.8768425</v>
      </c>
      <c r="L81" s="96">
        <v>9368954010.3131962</v>
      </c>
      <c r="M81" s="96">
        <v>8823033880.3299313</v>
      </c>
      <c r="N81" s="96">
        <v>10070766720.501141</v>
      </c>
      <c r="O81" s="96">
        <v>11357516987.542469</v>
      </c>
      <c r="P81" s="96">
        <v>12527405512.92981</v>
      </c>
      <c r="Q81" s="96">
        <v>14743186119.873817</v>
      </c>
      <c r="R81" s="96">
        <v>19472363466.625172</v>
      </c>
      <c r="S81" s="96">
        <v>24848821490.467937</v>
      </c>
      <c r="T81" s="96">
        <v>29472623242.282204</v>
      </c>
      <c r="U81" s="96">
        <v>31849513771.349438</v>
      </c>
      <c r="V81" s="96">
        <v>33499799321.233585</v>
      </c>
      <c r="W81" s="96">
        <v>36256160288.808662</v>
      </c>
      <c r="X81" s="96">
        <v>44465255686.154785</v>
      </c>
      <c r="Y81" s="96">
        <v>53645202422.696846</v>
      </c>
      <c r="Z81" s="96">
        <v>52448332874.069992</v>
      </c>
      <c r="AA81" s="96">
        <v>52797582336.252625</v>
      </c>
      <c r="AB81" s="96">
        <v>50973526900.085396</v>
      </c>
      <c r="AC81" s="96">
        <v>52888800949.742783</v>
      </c>
      <c r="AD81" s="96">
        <v>55875863392.171913</v>
      </c>
      <c r="AE81" s="96">
        <v>73531550551.25499</v>
      </c>
      <c r="AF81" s="96">
        <v>91594751792.235901</v>
      </c>
      <c r="AG81" s="96">
        <v>109058990760.48329</v>
      </c>
      <c r="AH81" s="96">
        <v>119012054870.44478</v>
      </c>
      <c r="AI81" s="96">
        <v>141438345513.91696</v>
      </c>
      <c r="AJ81" s="96">
        <v>127773856785.76678</v>
      </c>
      <c r="AK81" s="96">
        <v>112532519246.08443</v>
      </c>
      <c r="AL81" s="96">
        <v>89214114708.025406</v>
      </c>
      <c r="AM81" s="96">
        <v>103299943084.80365</v>
      </c>
      <c r="AN81" s="96">
        <v>134189814814.8148</v>
      </c>
      <c r="AO81" s="96">
        <v>132129174216.92986</v>
      </c>
      <c r="AP81" s="96">
        <v>126912152101.70656</v>
      </c>
      <c r="AQ81" s="96">
        <v>134038718291.05473</v>
      </c>
      <c r="AR81" s="96">
        <v>135218410398.46581</v>
      </c>
      <c r="AS81" s="96">
        <v>125706651925.5574</v>
      </c>
      <c r="AT81" s="96">
        <v>129421029082.77406</v>
      </c>
      <c r="AU81" s="96">
        <v>139738377564.46451</v>
      </c>
      <c r="AV81" s="96">
        <v>171274266365.68848</v>
      </c>
      <c r="AW81" s="96">
        <v>197116960516.51352</v>
      </c>
      <c r="AX81" s="96">
        <v>204809103345.35504</v>
      </c>
      <c r="AY81" s="96">
        <v>216907539831.89059</v>
      </c>
      <c r="AZ81" s="96">
        <v>256052559540.104</v>
      </c>
      <c r="BA81" s="96">
        <v>284553976856.59882</v>
      </c>
      <c r="BB81" s="96">
        <v>252496526813.0036</v>
      </c>
      <c r="BC81" s="96">
        <v>249181190476.36905</v>
      </c>
      <c r="BD81" s="96">
        <v>275243697751.01123</v>
      </c>
      <c r="BE81" s="96">
        <v>258304834621.60489</v>
      </c>
      <c r="BF81" s="96">
        <v>271285280621.37253</v>
      </c>
      <c r="BG81" s="96">
        <v>274497230802.95764</v>
      </c>
      <c r="BH81" s="96">
        <v>234440080998.27307</v>
      </c>
      <c r="BI81" s="96">
        <v>240607907010.38336</v>
      </c>
      <c r="BJ81" s="96">
        <v>255016517537.98276</v>
      </c>
      <c r="BK81" s="96">
        <v>275849574507.69232</v>
      </c>
      <c r="BL81" s="96">
        <v>268966065199.99957</v>
      </c>
      <c r="BM81" s="96">
        <v>271233883403.89178</v>
      </c>
    </row>
    <row r="82" spans="1:65" x14ac:dyDescent="0.2">
      <c r="A82" s="96" t="s">
        <v>399</v>
      </c>
      <c r="B82" s="96" t="s">
        <v>400</v>
      </c>
      <c r="C82" s="96" t="s">
        <v>296</v>
      </c>
      <c r="D82" s="96" t="s">
        <v>297</v>
      </c>
      <c r="E82" s="96">
        <v>112328422.11308399</v>
      </c>
      <c r="F82" s="96">
        <v>116987784.91373882</v>
      </c>
      <c r="G82" s="96">
        <v>122906434.95781387</v>
      </c>
      <c r="H82" s="96">
        <v>129454728.62359904</v>
      </c>
      <c r="I82" s="96">
        <v>140032741.46832892</v>
      </c>
      <c r="J82" s="96">
        <v>147084750.03148219</v>
      </c>
      <c r="K82" s="96">
        <v>150603925.51585305</v>
      </c>
      <c r="L82" s="96">
        <v>162625885.86348379</v>
      </c>
      <c r="M82" s="96">
        <v>166952937.13500515</v>
      </c>
      <c r="N82" s="96">
        <v>182182067.70356816</v>
      </c>
      <c r="O82" s="96">
        <v>219878482.17356414</v>
      </c>
      <c r="P82" s="96">
        <v>247749327.7212674</v>
      </c>
      <c r="Q82" s="96">
        <v>316650508.96752298</v>
      </c>
      <c r="R82" s="96">
        <v>425963359.35532612</v>
      </c>
      <c r="S82" s="96">
        <v>558589870.90367424</v>
      </c>
      <c r="T82" s="96">
        <v>684268280.81275094</v>
      </c>
      <c r="U82" s="96">
        <v>694552411.71883702</v>
      </c>
      <c r="V82" s="96">
        <v>719533137.12666225</v>
      </c>
      <c r="W82" s="96">
        <v>829239489.84411907</v>
      </c>
      <c r="X82" s="96">
        <v>1019743927.2466196</v>
      </c>
      <c r="Y82" s="96">
        <v>1202567359.413203</v>
      </c>
      <c r="Z82" s="96">
        <v>1235665808.5654106</v>
      </c>
      <c r="AA82" s="96">
        <v>1194122694.122694</v>
      </c>
      <c r="AB82" s="96">
        <v>1123107276.3028517</v>
      </c>
      <c r="AC82" s="96">
        <v>1177997413.6338444</v>
      </c>
      <c r="AD82" s="96">
        <v>1141123439.667129</v>
      </c>
      <c r="AE82" s="96">
        <v>1290228616.8240798</v>
      </c>
      <c r="AF82" s="96">
        <v>1177908191.9768469</v>
      </c>
      <c r="AG82" s="96">
        <v>1109976927.9172204</v>
      </c>
      <c r="AH82" s="96">
        <v>1182686577.2264545</v>
      </c>
      <c r="AI82" s="96">
        <v>1337024782.2270241</v>
      </c>
      <c r="AJ82" s="96">
        <v>1383843860.1246951</v>
      </c>
      <c r="AK82" s="96">
        <v>1532401862.9407852</v>
      </c>
      <c r="AL82" s="96">
        <v>1636074717.8622389</v>
      </c>
      <c r="AM82" s="96">
        <v>1825763267.5363705</v>
      </c>
      <c r="AN82" s="96">
        <v>1970347720.9699209</v>
      </c>
      <c r="AO82" s="96">
        <v>2128696643.6257393</v>
      </c>
      <c r="AP82" s="96">
        <v>2090184941.4698346</v>
      </c>
      <c r="AQ82" s="96">
        <v>1653160861.6871352</v>
      </c>
      <c r="AR82" s="96">
        <v>1936484565.3939886</v>
      </c>
      <c r="AS82" s="96">
        <v>1678239218.2655265</v>
      </c>
      <c r="AT82" s="96">
        <v>1652464201.0014932</v>
      </c>
      <c r="AU82" s="96">
        <v>1833279985.367415</v>
      </c>
      <c r="AV82" s="96">
        <v>2300453634.3496151</v>
      </c>
      <c r="AW82" s="96">
        <v>2708078476.6301212</v>
      </c>
      <c r="AX82" s="96">
        <v>2980484920.1655822</v>
      </c>
      <c r="AY82" s="96">
        <v>3076305452.8650646</v>
      </c>
      <c r="AZ82" s="96">
        <v>3378314599.764019</v>
      </c>
      <c r="BA82" s="96">
        <v>3523185919.5582609</v>
      </c>
      <c r="BB82" s="96">
        <v>2870624635.6803193</v>
      </c>
      <c r="BC82" s="96">
        <v>3140508835.9484963</v>
      </c>
      <c r="BD82" s="96">
        <v>3774530615.6591568</v>
      </c>
      <c r="BE82" s="96">
        <v>3972012570.5346665</v>
      </c>
      <c r="BF82" s="96">
        <v>4190143206.2561097</v>
      </c>
      <c r="BG82" s="96">
        <v>4856963229.8399916</v>
      </c>
      <c r="BH82" s="96">
        <v>4682546863.0816174</v>
      </c>
      <c r="BI82" s="96">
        <v>4930204229.7226334</v>
      </c>
      <c r="BJ82" s="96">
        <v>5353404422.081378</v>
      </c>
      <c r="BK82" s="96">
        <v>5581393120.6285324</v>
      </c>
      <c r="BL82" s="96">
        <v>5496250694.3158674</v>
      </c>
      <c r="BM82" s="96">
        <v>4376014755.576148</v>
      </c>
    </row>
    <row r="83" spans="1:65" x14ac:dyDescent="0.2">
      <c r="A83" s="96" t="s">
        <v>141</v>
      </c>
      <c r="B83" s="96" t="s">
        <v>401</v>
      </c>
      <c r="C83" s="96" t="s">
        <v>296</v>
      </c>
      <c r="D83" s="96" t="s">
        <v>297</v>
      </c>
      <c r="E83" s="96">
        <v>62225478000.88224</v>
      </c>
      <c r="F83" s="96">
        <v>67461644222.035179</v>
      </c>
      <c r="G83" s="96">
        <v>75607529809.928787</v>
      </c>
      <c r="H83" s="96">
        <v>84759195105.869278</v>
      </c>
      <c r="I83" s="96">
        <v>94007851047.367783</v>
      </c>
      <c r="J83" s="96">
        <v>101537248148.42683</v>
      </c>
      <c r="K83" s="96">
        <v>110045852177.92784</v>
      </c>
      <c r="L83" s="96">
        <v>118972977486.2066</v>
      </c>
      <c r="M83" s="96">
        <v>129785441507.45569</v>
      </c>
      <c r="N83" s="96">
        <v>141903068680.30939</v>
      </c>
      <c r="O83" s="96">
        <v>148456359985.82733</v>
      </c>
      <c r="P83" s="96">
        <v>165966615366.40228</v>
      </c>
      <c r="Q83" s="96">
        <v>203494148244.47333</v>
      </c>
      <c r="R83" s="96">
        <v>264429876252.20981</v>
      </c>
      <c r="S83" s="96">
        <v>285552373158.75616</v>
      </c>
      <c r="T83" s="96">
        <v>360832186018.05115</v>
      </c>
      <c r="U83" s="96">
        <v>372319038514.0672</v>
      </c>
      <c r="V83" s="96">
        <v>410279486493.7149</v>
      </c>
      <c r="W83" s="96">
        <v>506707848837.20935</v>
      </c>
      <c r="X83" s="96">
        <v>613953129818.0697</v>
      </c>
      <c r="Y83" s="96">
        <v>701288419745.42065</v>
      </c>
      <c r="Z83" s="96">
        <v>615552202776.10132</v>
      </c>
      <c r="AA83" s="96">
        <v>584877732308.61365</v>
      </c>
      <c r="AB83" s="96">
        <v>559869179791.72046</v>
      </c>
      <c r="AC83" s="96">
        <v>530683779929.44531</v>
      </c>
      <c r="AD83" s="96">
        <v>553138414367.06091</v>
      </c>
      <c r="AE83" s="96">
        <v>771470783218.10779</v>
      </c>
      <c r="AF83" s="96">
        <v>934173305685.91077</v>
      </c>
      <c r="AG83" s="96">
        <v>1018847043277.1721</v>
      </c>
      <c r="AH83" s="96">
        <v>1025211803413.5308</v>
      </c>
      <c r="AI83" s="96">
        <v>1269179616913.625</v>
      </c>
      <c r="AJ83" s="96">
        <v>1269276828275.782</v>
      </c>
      <c r="AK83" s="96">
        <v>1401465923172.2427</v>
      </c>
      <c r="AL83" s="96">
        <v>1322815612694.0005</v>
      </c>
      <c r="AM83" s="96">
        <v>1393982750472.5898</v>
      </c>
      <c r="AN83" s="96">
        <v>1601094756209.7515</v>
      </c>
      <c r="AO83" s="96">
        <v>1605675086549.5576</v>
      </c>
      <c r="AP83" s="96">
        <v>1452884917959.0918</v>
      </c>
      <c r="AQ83" s="96">
        <v>1503108739159.4397</v>
      </c>
      <c r="AR83" s="96">
        <v>1492647560196.0366</v>
      </c>
      <c r="AS83" s="96">
        <v>1362248940482.7715</v>
      </c>
      <c r="AT83" s="96">
        <v>1376465324384.7876</v>
      </c>
      <c r="AU83" s="96">
        <v>1494286655373.6118</v>
      </c>
      <c r="AV83" s="96">
        <v>1840480812641.0835</v>
      </c>
      <c r="AW83" s="96">
        <v>2115742488204.6189</v>
      </c>
      <c r="AX83" s="96">
        <v>2196126103718.4429</v>
      </c>
      <c r="AY83" s="96">
        <v>2318593651988.458</v>
      </c>
      <c r="AZ83" s="96">
        <v>2657213249384.0679</v>
      </c>
      <c r="BA83" s="96">
        <v>2918382891460.3779</v>
      </c>
      <c r="BB83" s="96">
        <v>2690222283967.769</v>
      </c>
      <c r="BC83" s="96">
        <v>2642609548930.356</v>
      </c>
      <c r="BD83" s="96">
        <v>2861408170264.605</v>
      </c>
      <c r="BE83" s="96">
        <v>2683825225092.6284</v>
      </c>
      <c r="BF83" s="96">
        <v>2811077725703.5894</v>
      </c>
      <c r="BG83" s="96">
        <v>2852165760630.2666</v>
      </c>
      <c r="BH83" s="96">
        <v>2438207896251.8413</v>
      </c>
      <c r="BI83" s="96">
        <v>2471285607081.7163</v>
      </c>
      <c r="BJ83" s="96">
        <v>2588740901639.8096</v>
      </c>
      <c r="BK83" s="96">
        <v>2786502569559.7725</v>
      </c>
      <c r="BL83" s="96">
        <v>2715518274227.4468</v>
      </c>
      <c r="BM83" s="96">
        <v>2603004395901.9526</v>
      </c>
    </row>
    <row r="84" spans="1:65" x14ac:dyDescent="0.2">
      <c r="A84" s="96" t="s">
        <v>402</v>
      </c>
      <c r="B84" s="96" t="s">
        <v>403</v>
      </c>
      <c r="C84" s="96" t="s">
        <v>296</v>
      </c>
      <c r="D84" s="96" t="s">
        <v>297</v>
      </c>
      <c r="AQ84" s="96">
        <v>1107882640.878701</v>
      </c>
      <c r="AR84" s="96">
        <v>1120280381.8697858</v>
      </c>
      <c r="AS84" s="96">
        <v>1058702725.4394972</v>
      </c>
      <c r="AT84" s="96">
        <v>1147654635.4592204</v>
      </c>
      <c r="AU84" s="96">
        <v>1262669892.4594982</v>
      </c>
      <c r="AV84" s="96">
        <v>1494011567.0112484</v>
      </c>
      <c r="AW84" s="96">
        <v>1688237552.3693478</v>
      </c>
      <c r="AX84" s="96">
        <v>1727792692.8913271</v>
      </c>
      <c r="AY84" s="96">
        <v>1984445416.0220623</v>
      </c>
      <c r="AZ84" s="96">
        <v>2290133548.8730092</v>
      </c>
      <c r="BA84" s="96">
        <v>2432415998.1169457</v>
      </c>
      <c r="BB84" s="96">
        <v>2268387770.7101421</v>
      </c>
      <c r="BC84" s="96">
        <v>2320424601.2695365</v>
      </c>
      <c r="BD84" s="96">
        <v>2490807830.5735097</v>
      </c>
      <c r="BE84" s="96">
        <v>2366301251.6184721</v>
      </c>
      <c r="BF84" s="96">
        <v>2627049837.0813527</v>
      </c>
      <c r="BG84" s="96">
        <v>2850743875.2783966</v>
      </c>
      <c r="BH84" s="96">
        <v>2518096285.6166115</v>
      </c>
      <c r="BI84" s="96">
        <v>2738832687.1369786</v>
      </c>
      <c r="BJ84" s="96">
        <v>2899226097.6237712</v>
      </c>
      <c r="BK84" s="96">
        <v>3051341335.9516039</v>
      </c>
      <c r="BL84" s="96">
        <v>3126293219.7798901</v>
      </c>
    </row>
    <row r="85" spans="1:65" x14ac:dyDescent="0.2">
      <c r="A85" s="96" t="s">
        <v>404</v>
      </c>
      <c r="B85" s="96" t="s">
        <v>405</v>
      </c>
      <c r="C85" s="96" t="s">
        <v>296</v>
      </c>
      <c r="D85" s="96" t="s">
        <v>297</v>
      </c>
      <c r="AB85" s="96">
        <v>106500000</v>
      </c>
      <c r="AE85" s="96">
        <v>112210000</v>
      </c>
      <c r="AF85" s="96">
        <v>116700000</v>
      </c>
      <c r="AG85" s="96">
        <v>124700000</v>
      </c>
      <c r="AH85" s="96">
        <v>135200000</v>
      </c>
      <c r="AI85" s="96">
        <v>147200000</v>
      </c>
      <c r="AJ85" s="96">
        <v>166200000</v>
      </c>
      <c r="AK85" s="96">
        <v>178100000</v>
      </c>
      <c r="AL85" s="96">
        <v>198400000</v>
      </c>
      <c r="AM85" s="96">
        <v>202500000</v>
      </c>
      <c r="AN85" s="96">
        <v>221575300</v>
      </c>
      <c r="AO85" s="96">
        <v>218534700</v>
      </c>
      <c r="AP85" s="96">
        <v>206626300</v>
      </c>
      <c r="AQ85" s="96">
        <v>218873100</v>
      </c>
      <c r="AR85" s="96">
        <v>220140500</v>
      </c>
      <c r="AS85" s="96">
        <v>233271800</v>
      </c>
      <c r="AT85" s="96">
        <v>240970900</v>
      </c>
      <c r="AU85" s="96">
        <v>242517200</v>
      </c>
      <c r="AV85" s="96">
        <v>245432900</v>
      </c>
      <c r="AW85" s="96">
        <v>240236000</v>
      </c>
      <c r="AX85" s="96">
        <v>250281900</v>
      </c>
      <c r="AY85" s="96">
        <v>253541900</v>
      </c>
      <c r="AZ85" s="96">
        <v>256787199.99999997</v>
      </c>
      <c r="BA85" s="96">
        <v>263145100</v>
      </c>
      <c r="BB85" s="96">
        <v>280284600</v>
      </c>
      <c r="BC85" s="96">
        <v>296944100</v>
      </c>
      <c r="BD85" s="96">
        <v>311301600</v>
      </c>
      <c r="BE85" s="96">
        <v>327248700</v>
      </c>
      <c r="BF85" s="96">
        <v>317214400</v>
      </c>
      <c r="BG85" s="96">
        <v>319271200</v>
      </c>
      <c r="BH85" s="96">
        <v>316489900</v>
      </c>
      <c r="BI85" s="96">
        <v>332265200</v>
      </c>
      <c r="BJ85" s="96">
        <v>366666800</v>
      </c>
      <c r="BK85" s="96">
        <v>401932300</v>
      </c>
      <c r="BL85" s="96">
        <v>408060600</v>
      </c>
    </row>
    <row r="86" spans="1:65" x14ac:dyDescent="0.2">
      <c r="A86" s="96" t="s">
        <v>142</v>
      </c>
      <c r="B86" s="96" t="s">
        <v>406</v>
      </c>
      <c r="C86" s="96" t="s">
        <v>296</v>
      </c>
      <c r="D86" s="96" t="s">
        <v>297</v>
      </c>
      <c r="E86" s="96">
        <v>141468978.37681097</v>
      </c>
      <c r="F86" s="96">
        <v>167637908.48980328</v>
      </c>
      <c r="G86" s="96">
        <v>182796536.49991694</v>
      </c>
      <c r="H86" s="96">
        <v>154480244.24682802</v>
      </c>
      <c r="I86" s="96">
        <v>215679855.27255332</v>
      </c>
      <c r="J86" s="96">
        <v>226474285.58711562</v>
      </c>
      <c r="K86" s="96">
        <v>245849781.71594253</v>
      </c>
      <c r="L86" s="96">
        <v>271543680.27926451</v>
      </c>
      <c r="M86" s="96">
        <v>294468564.53431064</v>
      </c>
      <c r="N86" s="96">
        <v>318124701.04899293</v>
      </c>
      <c r="O86" s="96">
        <v>323802475.48102939</v>
      </c>
      <c r="P86" s="96">
        <v>381687073.05860245</v>
      </c>
      <c r="Q86" s="96">
        <v>430508357.72399998</v>
      </c>
      <c r="R86" s="96">
        <v>722780701.12333834</v>
      </c>
      <c r="S86" s="96">
        <v>1544216003.9842479</v>
      </c>
      <c r="T86" s="96">
        <v>2157592936.6073127</v>
      </c>
      <c r="U86" s="96">
        <v>3009409970.9046283</v>
      </c>
      <c r="V86" s="96">
        <v>2809349074.1771088</v>
      </c>
      <c r="W86" s="96">
        <v>2389479269.1883202</v>
      </c>
      <c r="X86" s="96">
        <v>3030251116.3596597</v>
      </c>
      <c r="Y86" s="96">
        <v>4279637933.851357</v>
      </c>
      <c r="Z86" s="96">
        <v>3862269126.926806</v>
      </c>
      <c r="AA86" s="96">
        <v>3618007844.4490843</v>
      </c>
      <c r="AB86" s="96">
        <v>3391275731.3185859</v>
      </c>
      <c r="AC86" s="96">
        <v>3561451562.2357564</v>
      </c>
      <c r="AD86" s="96">
        <v>3339914759.372745</v>
      </c>
      <c r="AE86" s="96">
        <v>3403638193.5790529</v>
      </c>
      <c r="AF86" s="96">
        <v>3281797038.6656594</v>
      </c>
      <c r="AG86" s="96">
        <v>3834503378.3549709</v>
      </c>
      <c r="AH86" s="96">
        <v>4186411457.4569421</v>
      </c>
      <c r="AI86" s="96">
        <v>5952293765.8446846</v>
      </c>
      <c r="AJ86" s="96">
        <v>5402919956.9383097</v>
      </c>
      <c r="AK86" s="96">
        <v>5592390848.526475</v>
      </c>
      <c r="AL86" s="96">
        <v>4378645081.0176907</v>
      </c>
      <c r="AM86" s="96">
        <v>4190819314.029582</v>
      </c>
      <c r="AN86" s="96">
        <v>4958845906.3476915</v>
      </c>
      <c r="AO86" s="96">
        <v>5694040336.8257093</v>
      </c>
      <c r="AP86" s="96">
        <v>5326816858.995863</v>
      </c>
      <c r="AQ86" s="96">
        <v>4483417119.8392811</v>
      </c>
      <c r="AR86" s="96">
        <v>4662992036.2072964</v>
      </c>
      <c r="AS86" s="96">
        <v>5080483463.999279</v>
      </c>
      <c r="AT86" s="96">
        <v>5023265365.2516937</v>
      </c>
      <c r="AU86" s="96">
        <v>5335451307.543232</v>
      </c>
      <c r="AV86" s="96">
        <v>6511903657.440093</v>
      </c>
      <c r="AW86" s="96">
        <v>7770219479.7264757</v>
      </c>
      <c r="AX86" s="96">
        <v>9582783318.3880978</v>
      </c>
      <c r="AY86" s="96">
        <v>10327598800.671329</v>
      </c>
      <c r="AZ86" s="96">
        <v>12455410055.748268</v>
      </c>
      <c r="BA86" s="96">
        <v>15571349775.784754</v>
      </c>
      <c r="BB86" s="96">
        <v>12113699660.679907</v>
      </c>
      <c r="BC86" s="96">
        <v>14372591916.479231</v>
      </c>
      <c r="BD86" s="96">
        <v>18210308748.291241</v>
      </c>
      <c r="BE86" s="96">
        <v>17170465294.033195</v>
      </c>
      <c r="BF86" s="96">
        <v>17595745653.367607</v>
      </c>
      <c r="BG86" s="96">
        <v>18203968001.890808</v>
      </c>
      <c r="BH86" s="96">
        <v>14383107714.038813</v>
      </c>
      <c r="BI86" s="96">
        <v>14023890620.338385</v>
      </c>
      <c r="BJ86" s="96">
        <v>14929488770.731483</v>
      </c>
      <c r="BK86" s="96">
        <v>16862282413.877844</v>
      </c>
      <c r="BL86" s="96">
        <v>16874450215.135065</v>
      </c>
      <c r="BM86" s="96">
        <v>15593181270.913469</v>
      </c>
    </row>
    <row r="87" spans="1:65" x14ac:dyDescent="0.2">
      <c r="A87" s="96" t="s">
        <v>239</v>
      </c>
      <c r="B87" s="96" t="s">
        <v>407</v>
      </c>
      <c r="C87" s="96" t="s">
        <v>296</v>
      </c>
      <c r="D87" s="96" t="s">
        <v>297</v>
      </c>
      <c r="E87" s="96">
        <v>73233967692.102814</v>
      </c>
      <c r="F87" s="96">
        <v>77741965703.354416</v>
      </c>
      <c r="G87" s="96">
        <v>81247564156.8246</v>
      </c>
      <c r="H87" s="96">
        <v>86561961812.324936</v>
      </c>
      <c r="I87" s="96">
        <v>94407558351.16156</v>
      </c>
      <c r="J87" s="96">
        <v>101824755078.99106</v>
      </c>
      <c r="K87" s="96">
        <v>108572752102.04469</v>
      </c>
      <c r="L87" s="96">
        <v>113116888210.78702</v>
      </c>
      <c r="M87" s="96">
        <v>107759910067.88947</v>
      </c>
      <c r="N87" s="96">
        <v>116464702803.21764</v>
      </c>
      <c r="O87" s="96">
        <v>130671946244.30045</v>
      </c>
      <c r="P87" s="96">
        <v>148113896325.13995</v>
      </c>
      <c r="Q87" s="96">
        <v>169965034965.03497</v>
      </c>
      <c r="R87" s="96">
        <v>192537971582.55756</v>
      </c>
      <c r="S87" s="96">
        <v>206131369798.97147</v>
      </c>
      <c r="T87" s="96">
        <v>241756637168.14157</v>
      </c>
      <c r="U87" s="96">
        <v>232614555256.0647</v>
      </c>
      <c r="V87" s="96">
        <v>263066457352.17163</v>
      </c>
      <c r="W87" s="96">
        <v>335883029721.95593</v>
      </c>
      <c r="X87" s="96">
        <v>438994070309.19104</v>
      </c>
      <c r="Y87" s="96">
        <v>564947710899.37256</v>
      </c>
      <c r="Z87" s="96">
        <v>540765675241.15759</v>
      </c>
      <c r="AA87" s="96">
        <v>515048916841.36963</v>
      </c>
      <c r="AB87" s="96">
        <v>489618008185.53894</v>
      </c>
      <c r="AC87" s="96">
        <v>461487097632.349</v>
      </c>
      <c r="AD87" s="96">
        <v>489285164271.04724</v>
      </c>
      <c r="AE87" s="96">
        <v>601452653180.88538</v>
      </c>
      <c r="AF87" s="96">
        <v>745162608269.32507</v>
      </c>
      <c r="AG87" s="96">
        <v>910122732123.79932</v>
      </c>
      <c r="AH87" s="96">
        <v>926884816753.92676</v>
      </c>
      <c r="AI87" s="96">
        <v>1093169389204.5454</v>
      </c>
      <c r="AJ87" s="96">
        <v>1142797178130.5115</v>
      </c>
      <c r="AK87" s="96">
        <v>1179659529659.5298</v>
      </c>
      <c r="AL87" s="96">
        <v>1061388722255.549</v>
      </c>
      <c r="AM87" s="96">
        <v>1140489745944.2915</v>
      </c>
      <c r="AN87" s="96">
        <v>1341614328546.6309</v>
      </c>
      <c r="AO87" s="96">
        <v>1415390015600.624</v>
      </c>
      <c r="AP87" s="96">
        <v>1558202357563.8506</v>
      </c>
      <c r="AQ87" s="96">
        <v>1651618085458.7612</v>
      </c>
      <c r="AR87" s="96">
        <v>1682174405436.0137</v>
      </c>
      <c r="AS87" s="96">
        <v>1658193372673.6267</v>
      </c>
      <c r="AT87" s="96">
        <v>1638656974233.4822</v>
      </c>
      <c r="AU87" s="96">
        <v>1780082434052.7578</v>
      </c>
      <c r="AV87" s="96">
        <v>2050919183673.4692</v>
      </c>
      <c r="AW87" s="96">
        <v>2412045038447.4551</v>
      </c>
      <c r="AX87" s="96">
        <v>2532796363636.3633</v>
      </c>
      <c r="AY87" s="96">
        <v>2706014719411.2236</v>
      </c>
      <c r="AZ87" s="96">
        <v>3093407362945.1777</v>
      </c>
      <c r="BA87" s="96">
        <v>2921431985294.1177</v>
      </c>
      <c r="BB87" s="96">
        <v>2412389780339.6167</v>
      </c>
      <c r="BC87" s="96">
        <v>2481579504997.8086</v>
      </c>
      <c r="BD87" s="96">
        <v>2659882040934.5127</v>
      </c>
      <c r="BE87" s="96">
        <v>2704017284861.9146</v>
      </c>
      <c r="BF87" s="96">
        <v>2783251090198.9497</v>
      </c>
      <c r="BG87" s="96">
        <v>3065521109394.938</v>
      </c>
      <c r="BH87" s="96">
        <v>2932784751846.2695</v>
      </c>
      <c r="BI87" s="96">
        <v>2693247611031.814</v>
      </c>
      <c r="BJ87" s="96">
        <v>2662484018735.8237</v>
      </c>
      <c r="BK87" s="96">
        <v>2857316524862.6064</v>
      </c>
      <c r="BL87" s="96">
        <v>2830813507746.8687</v>
      </c>
      <c r="BM87" s="96">
        <v>2707743777173.9102</v>
      </c>
    </row>
    <row r="88" spans="1:65" x14ac:dyDescent="0.2">
      <c r="A88" s="96" t="s">
        <v>143</v>
      </c>
      <c r="B88" s="96" t="s">
        <v>408</v>
      </c>
      <c r="C88" s="96" t="s">
        <v>296</v>
      </c>
      <c r="D88" s="96" t="s">
        <v>297</v>
      </c>
      <c r="AI88" s="96">
        <v>7753540783.6245213</v>
      </c>
      <c r="AL88" s="96">
        <v>2688016393.4426227</v>
      </c>
      <c r="AM88" s="96">
        <v>2514070771.8027306</v>
      </c>
      <c r="AN88" s="96">
        <v>2693768412.8917928</v>
      </c>
      <c r="AO88" s="96">
        <v>3095047603.8083048</v>
      </c>
      <c r="AP88" s="96">
        <v>3510520231.2138724</v>
      </c>
      <c r="AQ88" s="96">
        <v>3613541516.7650023</v>
      </c>
      <c r="AR88" s="96">
        <v>2800049394.912324</v>
      </c>
      <c r="AS88" s="96">
        <v>3057475335.1884646</v>
      </c>
      <c r="AT88" s="96">
        <v>3219488663.7723107</v>
      </c>
      <c r="AU88" s="96">
        <v>3395728013.845243</v>
      </c>
      <c r="AV88" s="96">
        <v>3991284895.3721395</v>
      </c>
      <c r="AW88" s="96">
        <v>5125365191.9866438</v>
      </c>
      <c r="AX88" s="96">
        <v>6410823633.254262</v>
      </c>
      <c r="AY88" s="96">
        <v>7745394293.4172096</v>
      </c>
      <c r="AZ88" s="96">
        <v>10172882370.547739</v>
      </c>
      <c r="BA88" s="96">
        <v>12795076469.009928</v>
      </c>
      <c r="BB88" s="96">
        <v>10766836276.563902</v>
      </c>
      <c r="BC88" s="96">
        <v>12243505582.674072</v>
      </c>
      <c r="BD88" s="96">
        <v>15107441446.783278</v>
      </c>
      <c r="BE88" s="96">
        <v>16488403076.364077</v>
      </c>
      <c r="BF88" s="96">
        <v>17189551520.981125</v>
      </c>
      <c r="BG88" s="96">
        <v>17627003454.720509</v>
      </c>
      <c r="BH88" s="96">
        <v>14953950557.44062</v>
      </c>
      <c r="BI88" s="96">
        <v>15141758566.78075</v>
      </c>
      <c r="BJ88" s="96">
        <v>16242916915.720263</v>
      </c>
      <c r="BK88" s="96">
        <v>17599700090.762005</v>
      </c>
      <c r="BL88" s="96">
        <v>17477255562.258259</v>
      </c>
      <c r="BM88" s="96">
        <v>15891688903.184303</v>
      </c>
    </row>
    <row r="89" spans="1:65" x14ac:dyDescent="0.2">
      <c r="A89" s="96" t="s">
        <v>4</v>
      </c>
      <c r="B89" s="96" t="s">
        <v>409</v>
      </c>
      <c r="C89" s="96" t="s">
        <v>296</v>
      </c>
      <c r="D89" s="96" t="s">
        <v>297</v>
      </c>
      <c r="E89" s="96">
        <v>1217230038.2678075</v>
      </c>
      <c r="F89" s="96">
        <v>1302674264.1991496</v>
      </c>
      <c r="G89" s="96">
        <v>1382515590.0694201</v>
      </c>
      <c r="H89" s="96">
        <v>1540797516.794693</v>
      </c>
      <c r="I89" s="96">
        <v>1731296118.8711278</v>
      </c>
      <c r="J89" s="96">
        <v>2053462872.3827455</v>
      </c>
      <c r="K89" s="96">
        <v>2126300573.1766763</v>
      </c>
      <c r="L89" s="96">
        <v>1747187539.2071671</v>
      </c>
      <c r="M89" s="96">
        <v>1666910166.2889972</v>
      </c>
      <c r="N89" s="96">
        <v>1962051319.261343</v>
      </c>
      <c r="O89" s="96">
        <v>2215029450.380497</v>
      </c>
      <c r="P89" s="96">
        <v>2417107708.2531657</v>
      </c>
      <c r="Q89" s="96">
        <v>2112292944.6414168</v>
      </c>
      <c r="R89" s="96">
        <v>2465492957.7464786</v>
      </c>
      <c r="S89" s="96">
        <v>2894409937.8881984</v>
      </c>
      <c r="T89" s="96">
        <v>2810106382.9787235</v>
      </c>
      <c r="U89" s="96">
        <v>2765254237.2881355</v>
      </c>
      <c r="V89" s="96">
        <v>3189428571.4285712</v>
      </c>
      <c r="W89" s="96">
        <v>3662478184.9912739</v>
      </c>
      <c r="X89" s="96">
        <v>4020227920.2279201</v>
      </c>
      <c r="Y89" s="96">
        <v>4445228215.7676344</v>
      </c>
      <c r="Z89" s="96">
        <v>4222441614.9743247</v>
      </c>
      <c r="AA89" s="96">
        <v>4035994397.7591038</v>
      </c>
      <c r="AB89" s="96">
        <v>4057275042.8290339</v>
      </c>
      <c r="AC89" s="96">
        <v>4412279843.4442272</v>
      </c>
      <c r="AD89" s="96">
        <v>4504342149.4347095</v>
      </c>
      <c r="AE89" s="96">
        <v>5727602644.7147226</v>
      </c>
      <c r="AF89" s="96">
        <v>5074829931.9727888</v>
      </c>
      <c r="AG89" s="96">
        <v>5197840979.1341648</v>
      </c>
      <c r="AH89" s="96">
        <v>5251764264.2680206</v>
      </c>
      <c r="AI89" s="96">
        <v>5889174825.4870014</v>
      </c>
      <c r="AJ89" s="96">
        <v>6596546195.652174</v>
      </c>
      <c r="AK89" s="96">
        <v>6413901601.8306637</v>
      </c>
      <c r="AL89" s="96">
        <v>5966255778.1201849</v>
      </c>
      <c r="AM89" s="96">
        <v>5444560669.4560671</v>
      </c>
      <c r="AN89" s="96">
        <v>6465137614.6788988</v>
      </c>
      <c r="AO89" s="96">
        <v>6934984709.4801216</v>
      </c>
      <c r="AP89" s="96">
        <v>6891308593.75</v>
      </c>
      <c r="AQ89" s="96">
        <v>7480968858.1314878</v>
      </c>
      <c r="AR89" s="96">
        <v>7719354838.7096777</v>
      </c>
      <c r="AS89" s="96">
        <v>4983024408.148284</v>
      </c>
      <c r="AT89" s="96">
        <v>5314909953.9299173</v>
      </c>
      <c r="AU89" s="96">
        <v>6166330136.2948008</v>
      </c>
      <c r="AV89" s="96">
        <v>7632406552.8380251</v>
      </c>
      <c r="AW89" s="96">
        <v>8881368538.0767097</v>
      </c>
      <c r="AX89" s="96">
        <v>10744675209.898365</v>
      </c>
      <c r="AY89" s="96">
        <v>20440893017.156593</v>
      </c>
      <c r="AZ89" s="96">
        <v>24827844949.60326</v>
      </c>
      <c r="BA89" s="96">
        <v>28678701891.095695</v>
      </c>
      <c r="BB89" s="96">
        <v>26048108185.053379</v>
      </c>
      <c r="BC89" s="96">
        <v>32197272797.202797</v>
      </c>
      <c r="BD89" s="96">
        <v>39337314809.943443</v>
      </c>
      <c r="BE89" s="96">
        <v>41270954737.24588</v>
      </c>
      <c r="BF89" s="96">
        <v>62823043699.218727</v>
      </c>
      <c r="BG89" s="96">
        <v>51717482623.913216</v>
      </c>
      <c r="BH89" s="96">
        <v>47498906691.61821</v>
      </c>
      <c r="BI89" s="96">
        <v>54499451834.106094</v>
      </c>
      <c r="BJ89" s="96">
        <v>58845211998.345474</v>
      </c>
      <c r="BK89" s="96">
        <v>65315955122.807663</v>
      </c>
      <c r="BL89" s="96">
        <v>67234292582.760582</v>
      </c>
      <c r="BM89" s="96">
        <v>72354428864.903229</v>
      </c>
    </row>
    <row r="90" spans="1:65" x14ac:dyDescent="0.2">
      <c r="A90" s="96" t="s">
        <v>410</v>
      </c>
      <c r="B90" s="96" t="s">
        <v>411</v>
      </c>
      <c r="C90" s="96" t="s">
        <v>296</v>
      </c>
      <c r="D90" s="96" t="s">
        <v>297</v>
      </c>
    </row>
    <row r="91" spans="1:65" x14ac:dyDescent="0.2">
      <c r="A91" s="96" t="s">
        <v>148</v>
      </c>
      <c r="B91" s="96" t="s">
        <v>412</v>
      </c>
      <c r="C91" s="96" t="s">
        <v>296</v>
      </c>
      <c r="D91" s="96" t="s">
        <v>297</v>
      </c>
      <c r="AE91" s="96">
        <v>1995186720.7473328</v>
      </c>
      <c r="AF91" s="96">
        <v>2041538039.5772669</v>
      </c>
      <c r="AG91" s="96">
        <v>2384295982.3843298</v>
      </c>
      <c r="AH91" s="96">
        <v>2432029433.8267932</v>
      </c>
      <c r="AI91" s="96">
        <v>2666750685.8494983</v>
      </c>
      <c r="AJ91" s="96">
        <v>3015058138.9256148</v>
      </c>
      <c r="AK91" s="96">
        <v>3284620543.2298155</v>
      </c>
      <c r="AL91" s="96">
        <v>3279096606.2135844</v>
      </c>
      <c r="AM91" s="96">
        <v>3383092827.5866022</v>
      </c>
      <c r="AN91" s="96">
        <v>3693710532.9119139</v>
      </c>
      <c r="AO91" s="96">
        <v>3868968301.9185138</v>
      </c>
      <c r="AP91" s="96">
        <v>3783700461.6435938</v>
      </c>
      <c r="AQ91" s="96">
        <v>3588375476.7624831</v>
      </c>
      <c r="AR91" s="96">
        <v>3461282543.1257706</v>
      </c>
      <c r="AS91" s="96">
        <v>2995361140.6321673</v>
      </c>
      <c r="AT91" s="96">
        <v>2829435956.5156293</v>
      </c>
      <c r="AU91" s="96">
        <v>2950198648.9519057</v>
      </c>
      <c r="AV91" s="96">
        <v>3446441698.0073819</v>
      </c>
      <c r="AW91" s="96">
        <v>3635458132.6531696</v>
      </c>
      <c r="AX91" s="96">
        <v>2937071767.2557559</v>
      </c>
      <c r="AY91" s="96">
        <v>4220019242.751833</v>
      </c>
      <c r="AZ91" s="96">
        <v>6281917655.892415</v>
      </c>
      <c r="BA91" s="96">
        <v>6964179193.8437624</v>
      </c>
      <c r="BB91" s="96">
        <v>6716904568.7576923</v>
      </c>
      <c r="BC91" s="96">
        <v>6853467857.6195974</v>
      </c>
      <c r="BD91" s="96">
        <v>6785137172.7651691</v>
      </c>
      <c r="BE91" s="96">
        <v>7638045254.4307203</v>
      </c>
      <c r="BF91" s="96">
        <v>8376613843.2747536</v>
      </c>
      <c r="BG91" s="96">
        <v>8778473614.5497131</v>
      </c>
      <c r="BH91" s="96">
        <v>8794202443.677536</v>
      </c>
      <c r="BI91" s="96">
        <v>8595955581.2126637</v>
      </c>
      <c r="BJ91" s="96">
        <v>10324668266.595018</v>
      </c>
      <c r="BK91" s="96">
        <v>11857030336.527449</v>
      </c>
      <c r="BL91" s="96">
        <v>13513809258.208292</v>
      </c>
      <c r="BM91" s="96">
        <v>15681050917.1588</v>
      </c>
    </row>
    <row r="92" spans="1:65" x14ac:dyDescent="0.2">
      <c r="A92" s="96" t="s">
        <v>413</v>
      </c>
      <c r="B92" s="96" t="s">
        <v>414</v>
      </c>
      <c r="C92" s="96" t="s">
        <v>296</v>
      </c>
      <c r="D92" s="96" t="s">
        <v>297</v>
      </c>
      <c r="K92" s="96">
        <v>44212353.698829591</v>
      </c>
      <c r="L92" s="96">
        <v>46695363.155887321</v>
      </c>
      <c r="M92" s="96">
        <v>41160658.570537128</v>
      </c>
      <c r="N92" s="96">
        <v>45168722.699563198</v>
      </c>
      <c r="O92" s="96">
        <v>52296836.749387994</v>
      </c>
      <c r="P92" s="96">
        <v>55728608.974982962</v>
      </c>
      <c r="Q92" s="96">
        <v>59161544.995752759</v>
      </c>
      <c r="R92" s="96">
        <v>75187969.924812034</v>
      </c>
      <c r="S92" s="96">
        <v>95797533.461920619</v>
      </c>
      <c r="T92" s="96">
        <v>115182522.1238938</v>
      </c>
      <c r="U92" s="96">
        <v>112189468.48182595</v>
      </c>
      <c r="V92" s="96">
        <v>138094243.34932402</v>
      </c>
      <c r="W92" s="96">
        <v>171836793.40269452</v>
      </c>
      <c r="X92" s="96">
        <v>207114382.54607072</v>
      </c>
      <c r="Y92" s="96">
        <v>241080708.89018011</v>
      </c>
      <c r="Z92" s="96">
        <v>218764445.78434327</v>
      </c>
      <c r="AA92" s="96">
        <v>216051495.95981658</v>
      </c>
      <c r="AB92" s="96">
        <v>213446562.57106042</v>
      </c>
      <c r="AC92" s="96">
        <v>177338801.93074971</v>
      </c>
      <c r="AD92" s="96">
        <v>225724851.69110662</v>
      </c>
      <c r="AE92" s="96">
        <v>185646209.38628158</v>
      </c>
      <c r="AF92" s="96">
        <v>220626484.2248106</v>
      </c>
      <c r="AG92" s="96">
        <v>266673126.22980145</v>
      </c>
      <c r="AH92" s="96">
        <v>284119692.49432987</v>
      </c>
      <c r="AI92" s="96">
        <v>317083373.52455896</v>
      </c>
      <c r="AJ92" s="96">
        <v>690314321.37499857</v>
      </c>
      <c r="AK92" s="96">
        <v>714255460.50338936</v>
      </c>
      <c r="AL92" s="96">
        <v>755042548.0558238</v>
      </c>
      <c r="AM92" s="96">
        <v>746491692.58385694</v>
      </c>
      <c r="AN92" s="96">
        <v>785996982.49216807</v>
      </c>
      <c r="AO92" s="96">
        <v>848237108.56162977</v>
      </c>
      <c r="AP92" s="96">
        <v>803630742.53445995</v>
      </c>
      <c r="AQ92" s="96">
        <v>840285264.63154531</v>
      </c>
      <c r="AR92" s="96">
        <v>814723460.08372021</v>
      </c>
      <c r="AS92" s="96">
        <v>782915402.42109549</v>
      </c>
      <c r="AT92" s="96">
        <v>687408804.63052678</v>
      </c>
      <c r="AU92" s="96">
        <v>578236035.10427856</v>
      </c>
      <c r="AV92" s="96">
        <v>487038821.61195916</v>
      </c>
      <c r="AW92" s="96">
        <v>961900106.89275086</v>
      </c>
      <c r="AX92" s="96">
        <v>1027702254.3866403</v>
      </c>
      <c r="AY92" s="96">
        <v>1054113426.709471</v>
      </c>
      <c r="AZ92" s="96">
        <v>1279704744.8278079</v>
      </c>
      <c r="BA92" s="96">
        <v>1561763437.0324976</v>
      </c>
      <c r="BB92" s="96">
        <v>1450140385.9722867</v>
      </c>
      <c r="BC92" s="96">
        <v>1543292392.5460517</v>
      </c>
      <c r="BD92" s="96">
        <v>1409694553.9093392</v>
      </c>
      <c r="BE92" s="96">
        <v>1415006238.0950897</v>
      </c>
      <c r="BF92" s="96">
        <v>1375608956.1038556</v>
      </c>
      <c r="BG92" s="96">
        <v>1229460601.9217408</v>
      </c>
      <c r="BH92" s="96">
        <v>1378176868.315681</v>
      </c>
      <c r="BI92" s="96">
        <v>1484579844.3714335</v>
      </c>
      <c r="BJ92" s="96">
        <v>1504909753.2874622</v>
      </c>
      <c r="BK92" s="96">
        <v>1670670668.593905</v>
      </c>
      <c r="BL92" s="96">
        <v>1826073739.8252184</v>
      </c>
      <c r="BM92" s="96">
        <v>1901930157.6452816</v>
      </c>
    </row>
    <row r="93" spans="1:65" x14ac:dyDescent="0.2">
      <c r="A93" s="96" t="s">
        <v>149</v>
      </c>
      <c r="B93" s="96" t="s">
        <v>415</v>
      </c>
      <c r="C93" s="96" t="s">
        <v>296</v>
      </c>
      <c r="D93" s="96" t="s">
        <v>297</v>
      </c>
      <c r="O93" s="96">
        <v>78733594.841185197</v>
      </c>
      <c r="P93" s="96">
        <v>78540057.137247145</v>
      </c>
      <c r="Q93" s="96">
        <v>87702828.565164089</v>
      </c>
      <c r="R93" s="96">
        <v>89374237.288135603</v>
      </c>
      <c r="S93" s="96">
        <v>98775328.947368428</v>
      </c>
      <c r="T93" s="96">
        <v>108985740.155434</v>
      </c>
      <c r="U93" s="96">
        <v>112386489.00567651</v>
      </c>
      <c r="V93" s="96">
        <v>114971207.20538434</v>
      </c>
      <c r="W93" s="96">
        <v>122666858.78962538</v>
      </c>
      <c r="X93" s="96">
        <v>118537875.13304359</v>
      </c>
      <c r="Y93" s="96">
        <v>110653830.72270396</v>
      </c>
      <c r="Z93" s="96">
        <v>154731969.69696969</v>
      </c>
      <c r="AA93" s="96">
        <v>165523634.5037176</v>
      </c>
      <c r="AB93" s="96">
        <v>163577538.32631403</v>
      </c>
      <c r="AC93" s="96">
        <v>138478900.62860888</v>
      </c>
      <c r="AD93" s="96">
        <v>143856253.12724775</v>
      </c>
      <c r="AE93" s="96">
        <v>130225018.75115098</v>
      </c>
      <c r="AF93" s="96">
        <v>173836362.01067728</v>
      </c>
      <c r="AG93" s="96">
        <v>164458120.31417578</v>
      </c>
      <c r="AH93" s="96">
        <v>213143016.44331634</v>
      </c>
      <c r="AI93" s="96">
        <v>243961995.50978482</v>
      </c>
      <c r="AJ93" s="96">
        <v>257150374.06971148</v>
      </c>
      <c r="AK93" s="96">
        <v>226313443.74908602</v>
      </c>
      <c r="AL93" s="96">
        <v>236880821.65638769</v>
      </c>
      <c r="AM93" s="96">
        <v>235620043.50092721</v>
      </c>
      <c r="AN93" s="96">
        <v>253966922.27819756</v>
      </c>
      <c r="AO93" s="96">
        <v>270419779.41810745</v>
      </c>
      <c r="AP93" s="96">
        <v>268550998.21919739</v>
      </c>
      <c r="AQ93" s="96">
        <v>206457544.49770302</v>
      </c>
      <c r="AR93" s="96">
        <v>224446663.80054802</v>
      </c>
      <c r="AS93" s="96">
        <v>371095510.04776067</v>
      </c>
      <c r="AT93" s="96">
        <v>392621385.89457613</v>
      </c>
      <c r="AU93" s="96">
        <v>417806667.07797974</v>
      </c>
      <c r="AV93" s="96">
        <v>477458598.71073747</v>
      </c>
      <c r="AW93" s="96">
        <v>532062927.38243788</v>
      </c>
      <c r="AX93" s="96">
        <v>587029054.44465172</v>
      </c>
      <c r="AY93" s="96">
        <v>592365688.05204034</v>
      </c>
      <c r="AZ93" s="96">
        <v>696910810.91866291</v>
      </c>
      <c r="BA93" s="96">
        <v>868154708.52017939</v>
      </c>
      <c r="BB93" s="96">
        <v>830126469.98660827</v>
      </c>
      <c r="BC93" s="96">
        <v>849878424.22598636</v>
      </c>
      <c r="BD93" s="96">
        <v>1099818651.9811411</v>
      </c>
      <c r="BE93" s="96">
        <v>989271229.63716245</v>
      </c>
      <c r="BF93" s="96">
        <v>1046087417.9691581</v>
      </c>
      <c r="BG93" s="96">
        <v>1054915645.1965369</v>
      </c>
      <c r="BH93" s="96">
        <v>1048229629.4203922</v>
      </c>
      <c r="BI93" s="96">
        <v>1179004941.2290401</v>
      </c>
      <c r="BJ93" s="96">
        <v>1350177127.552304</v>
      </c>
      <c r="BK93" s="96">
        <v>1504630120.9927509</v>
      </c>
      <c r="BL93" s="96">
        <v>1439638443.3813329</v>
      </c>
      <c r="BM93" s="96">
        <v>1431758242.9037538</v>
      </c>
    </row>
    <row r="94" spans="1:65" x14ac:dyDescent="0.2">
      <c r="A94" s="96" t="s">
        <v>135</v>
      </c>
      <c r="B94" s="96" t="s">
        <v>416</v>
      </c>
      <c r="C94" s="96" t="s">
        <v>296</v>
      </c>
      <c r="D94" s="96" t="s">
        <v>297</v>
      </c>
      <c r="G94" s="96">
        <v>9122751.4531834535</v>
      </c>
      <c r="H94" s="96">
        <v>10840095.12836493</v>
      </c>
      <c r="I94" s="96">
        <v>12712471.396021094</v>
      </c>
      <c r="J94" s="96">
        <v>64748333.333333336</v>
      </c>
      <c r="K94" s="96">
        <v>69110000.000000015</v>
      </c>
      <c r="L94" s="96">
        <v>72317446.932719275</v>
      </c>
      <c r="M94" s="96">
        <v>67514285.714285716</v>
      </c>
      <c r="N94" s="96">
        <v>67225714.285714284</v>
      </c>
      <c r="O94" s="96">
        <v>66331428.571428575</v>
      </c>
      <c r="P94" s="96">
        <v>64946954.756797999</v>
      </c>
      <c r="Q94" s="96">
        <v>65429198.238707967</v>
      </c>
      <c r="R94" s="96">
        <v>81203226.913834542</v>
      </c>
      <c r="S94" s="96">
        <v>94159862.707369089</v>
      </c>
      <c r="T94" s="96">
        <v>104295643.38843696</v>
      </c>
      <c r="U94" s="96">
        <v>103653049.93796989</v>
      </c>
      <c r="V94" s="96">
        <v>103987520.07582739</v>
      </c>
      <c r="Y94" s="96">
        <v>50642880.773750342</v>
      </c>
      <c r="Z94" s="96">
        <v>36731422.845691383</v>
      </c>
      <c r="AA94" s="96">
        <v>44294647.733478971</v>
      </c>
      <c r="AB94" s="96">
        <v>44442456.947639965</v>
      </c>
      <c r="AC94" s="96">
        <v>50320914.406568803</v>
      </c>
      <c r="AD94" s="96">
        <v>62118564.849542476</v>
      </c>
      <c r="AE94" s="96">
        <v>76407396.755296394</v>
      </c>
      <c r="AF94" s="96">
        <v>93345847.727032244</v>
      </c>
      <c r="AG94" s="96">
        <v>100534663.29492673</v>
      </c>
      <c r="AH94" s="96">
        <v>88265974.584360346</v>
      </c>
      <c r="AI94" s="96">
        <v>112119406.5483309</v>
      </c>
      <c r="AJ94" s="96">
        <v>110906032.07507509</v>
      </c>
      <c r="AK94" s="96">
        <v>134707184.35554105</v>
      </c>
      <c r="AL94" s="96">
        <v>136047896.15577763</v>
      </c>
      <c r="AM94" s="96">
        <v>100807001.81392556</v>
      </c>
      <c r="AN94" s="96">
        <v>141853368.25681502</v>
      </c>
      <c r="AO94" s="96">
        <v>232463036.4357591</v>
      </c>
      <c r="AP94" s="96">
        <v>442337849.4743771</v>
      </c>
      <c r="AQ94" s="96">
        <v>370687618.71732569</v>
      </c>
      <c r="AR94" s="96">
        <v>621117885.66850269</v>
      </c>
      <c r="AS94" s="96">
        <v>1045998496.4387157</v>
      </c>
      <c r="AT94" s="96">
        <v>1461139022.0295386</v>
      </c>
      <c r="AU94" s="96">
        <v>1806742742.2731116</v>
      </c>
      <c r="AV94" s="96">
        <v>2484745935.0932889</v>
      </c>
      <c r="AW94" s="96">
        <v>4410764338.667325</v>
      </c>
      <c r="AX94" s="96">
        <v>8217369092.6522379</v>
      </c>
      <c r="AY94" s="96">
        <v>10086528698.86043</v>
      </c>
      <c r="AZ94" s="96">
        <v>13071718758.737305</v>
      </c>
      <c r="BA94" s="96">
        <v>19749893536.320362</v>
      </c>
      <c r="BB94" s="96">
        <v>15027795173.218706</v>
      </c>
      <c r="BC94" s="96">
        <v>16314443428.940796</v>
      </c>
      <c r="BD94" s="96">
        <v>21357343681.896591</v>
      </c>
      <c r="BE94" s="96">
        <v>22388344123.991611</v>
      </c>
      <c r="BF94" s="96">
        <v>21948834290.353775</v>
      </c>
      <c r="BG94" s="96">
        <v>21765453087.479534</v>
      </c>
      <c r="BH94" s="96">
        <v>13185496881.405462</v>
      </c>
      <c r="BI94" s="96">
        <v>11240808846.692804</v>
      </c>
      <c r="BJ94" s="96">
        <v>12200913887.641876</v>
      </c>
      <c r="BK94" s="96">
        <v>13097012189.399487</v>
      </c>
      <c r="BL94" s="96">
        <v>11417278044.985857</v>
      </c>
      <c r="BM94" s="96">
        <v>10021856754.494387</v>
      </c>
    </row>
    <row r="95" spans="1:65" x14ac:dyDescent="0.2">
      <c r="A95" s="96" t="s">
        <v>145</v>
      </c>
      <c r="B95" s="96" t="s">
        <v>417</v>
      </c>
      <c r="C95" s="96" t="s">
        <v>296</v>
      </c>
      <c r="D95" s="96" t="s">
        <v>297</v>
      </c>
      <c r="E95" s="96">
        <v>4335186016.8394222</v>
      </c>
      <c r="F95" s="96">
        <v>4961400439.3172178</v>
      </c>
      <c r="G95" s="96">
        <v>5213047711.4270449</v>
      </c>
      <c r="H95" s="96">
        <v>5895278024.092021</v>
      </c>
      <c r="I95" s="96">
        <v>6669673257.1182985</v>
      </c>
      <c r="J95" s="96">
        <v>7689154053.3586626</v>
      </c>
      <c r="K95" s="96">
        <v>8591517943.6012897</v>
      </c>
      <c r="L95" s="96">
        <v>9275600800.3564434</v>
      </c>
      <c r="M95" s="96">
        <v>10090675902.536438</v>
      </c>
      <c r="N95" s="96">
        <v>11615657031.238716</v>
      </c>
      <c r="O95" s="96">
        <v>13139863636.363638</v>
      </c>
      <c r="P95" s="96">
        <v>14591750000</v>
      </c>
      <c r="Q95" s="96">
        <v>16885511363.636364</v>
      </c>
      <c r="R95" s="96">
        <v>22347848101.265823</v>
      </c>
      <c r="S95" s="96">
        <v>25351306818.18182</v>
      </c>
      <c r="T95" s="96">
        <v>28525876726.886292</v>
      </c>
      <c r="U95" s="96">
        <v>31152835820.895523</v>
      </c>
      <c r="V95" s="96">
        <v>36176234967.622574</v>
      </c>
      <c r="W95" s="96">
        <v>44270204081.632652</v>
      </c>
      <c r="X95" s="96">
        <v>54481876724.931</v>
      </c>
      <c r="Y95" s="96">
        <v>56829664268.585136</v>
      </c>
      <c r="Z95" s="96">
        <v>52346506765.06765</v>
      </c>
      <c r="AA95" s="96">
        <v>54617989795.918365</v>
      </c>
      <c r="AB95" s="96">
        <v>49428873839.009285</v>
      </c>
      <c r="AC95" s="96">
        <v>48020024183.79686</v>
      </c>
      <c r="AD95" s="96">
        <v>47820851221.317543</v>
      </c>
      <c r="AE95" s="96">
        <v>56379593476.144112</v>
      </c>
      <c r="AF95" s="96">
        <v>65652750377.453453</v>
      </c>
      <c r="AG95" s="96">
        <v>76261277924.573624</v>
      </c>
      <c r="AH95" s="96">
        <v>79169043222.828369</v>
      </c>
      <c r="AI95" s="96">
        <v>97891092003.439377</v>
      </c>
      <c r="AJ95" s="96">
        <v>105143232379.88408</v>
      </c>
      <c r="AK95" s="96">
        <v>116224672863.78262</v>
      </c>
      <c r="AL95" s="96">
        <v>108809059155.76695</v>
      </c>
      <c r="AM95" s="96">
        <v>116601801966.29214</v>
      </c>
      <c r="AN95" s="96">
        <v>136878365936.1671</v>
      </c>
      <c r="AO95" s="96">
        <v>145861612400.90601</v>
      </c>
      <c r="AP95" s="96">
        <v>143157600149.75665</v>
      </c>
      <c r="AQ95" s="96">
        <v>144428172489.33472</v>
      </c>
      <c r="AR95" s="96">
        <v>142540728744.93927</v>
      </c>
      <c r="AS95" s="96">
        <v>130133845586.88042</v>
      </c>
      <c r="AT95" s="96">
        <v>136191353914.98882</v>
      </c>
      <c r="AU95" s="96">
        <v>153830946734.42499</v>
      </c>
      <c r="AV95" s="96">
        <v>201924269751.69299</v>
      </c>
      <c r="AW95" s="96">
        <v>240521261484.97641</v>
      </c>
      <c r="AX95" s="96">
        <v>247783002114.16489</v>
      </c>
      <c r="AY95" s="96">
        <v>273317736795.88507</v>
      </c>
      <c r="AZ95" s="96">
        <v>318497937311.79852</v>
      </c>
      <c r="BA95" s="96">
        <v>354460802695.18091</v>
      </c>
      <c r="BB95" s="96">
        <v>330000251458.73853</v>
      </c>
      <c r="BC95" s="96">
        <v>296835346570.2229</v>
      </c>
      <c r="BD95" s="96">
        <v>282625610892.47717</v>
      </c>
      <c r="BE95" s="96">
        <v>242053529231.14642</v>
      </c>
      <c r="BF95" s="96">
        <v>238484046041.17761</v>
      </c>
      <c r="BG95" s="96">
        <v>235295470067.17603</v>
      </c>
      <c r="BH95" s="96">
        <v>195317994377.19653</v>
      </c>
      <c r="BI95" s="96">
        <v>192732474229.21759</v>
      </c>
      <c r="BJ95" s="96">
        <v>199630819054.30161</v>
      </c>
      <c r="BK95" s="96">
        <v>212146107548.99612</v>
      </c>
      <c r="BL95" s="96">
        <v>205326724570.22711</v>
      </c>
      <c r="BM95" s="96">
        <v>189410106620.01608</v>
      </c>
    </row>
    <row r="96" spans="1:65" x14ac:dyDescent="0.2">
      <c r="A96" s="96" t="s">
        <v>146</v>
      </c>
      <c r="B96" s="96" t="s">
        <v>418</v>
      </c>
      <c r="C96" s="96" t="s">
        <v>296</v>
      </c>
      <c r="D96" s="96" t="s">
        <v>297</v>
      </c>
      <c r="V96" s="96">
        <v>71494495.185185179</v>
      </c>
      <c r="W96" s="96">
        <v>88322386.296296284</v>
      </c>
      <c r="X96" s="96">
        <v>102244362.22222221</v>
      </c>
      <c r="Y96" s="96">
        <v>110900457.03703703</v>
      </c>
      <c r="Z96" s="96">
        <v>115651918.88888888</v>
      </c>
      <c r="AA96" s="96">
        <v>125435589.99999999</v>
      </c>
      <c r="AB96" s="96">
        <v>131803552.22222221</v>
      </c>
      <c r="AC96" s="96">
        <v>145533310.74074072</v>
      </c>
      <c r="AD96" s="96">
        <v>167728455.18518516</v>
      </c>
      <c r="AE96" s="96">
        <v>187589522.59259257</v>
      </c>
      <c r="AF96" s="96">
        <v>215009569.62962961</v>
      </c>
      <c r="AG96" s="96">
        <v>236357523.7037037</v>
      </c>
      <c r="AH96" s="96">
        <v>267327642.22222221</v>
      </c>
      <c r="AI96" s="96">
        <v>278098762.96296293</v>
      </c>
      <c r="AJ96" s="96">
        <v>300757888.8888889</v>
      </c>
      <c r="AK96" s="96">
        <v>310160444.44444442</v>
      </c>
      <c r="AL96" s="96">
        <v>309812185.18518519</v>
      </c>
      <c r="AM96" s="96">
        <v>325111814.81481481</v>
      </c>
      <c r="AN96" s="96">
        <v>342172518.51851851</v>
      </c>
      <c r="AO96" s="96">
        <v>366911444.44444442</v>
      </c>
      <c r="AP96" s="96">
        <v>392190592.5925926</v>
      </c>
      <c r="AQ96" s="96">
        <v>445903592.59259254</v>
      </c>
      <c r="AR96" s="96">
        <v>482009370.37037033</v>
      </c>
      <c r="AS96" s="96">
        <v>520044370.37037033</v>
      </c>
      <c r="AT96" s="96">
        <v>520444185.18518513</v>
      </c>
      <c r="AU96" s="96">
        <v>540336925.92592585</v>
      </c>
      <c r="AV96" s="96">
        <v>591018407.4074074</v>
      </c>
      <c r="AW96" s="96">
        <v>599118592.5925926</v>
      </c>
      <c r="AX96" s="96">
        <v>695555555.55555546</v>
      </c>
      <c r="AY96" s="96">
        <v>698700666.66666663</v>
      </c>
      <c r="AZ96" s="96">
        <v>758683592.5925926</v>
      </c>
      <c r="BA96" s="96">
        <v>825976037.03703701</v>
      </c>
      <c r="BB96" s="96">
        <v>771275555.55555546</v>
      </c>
      <c r="BC96" s="96">
        <v>771013259.25925922</v>
      </c>
      <c r="BD96" s="96">
        <v>778655925.92592585</v>
      </c>
      <c r="BE96" s="96">
        <v>799882259.25925922</v>
      </c>
      <c r="BF96" s="96">
        <v>842620111.11111104</v>
      </c>
      <c r="BG96" s="96">
        <v>911497407.4074074</v>
      </c>
      <c r="BH96" s="96">
        <v>997007925.92592585</v>
      </c>
      <c r="BI96" s="96">
        <v>1061631222.2222222</v>
      </c>
      <c r="BJ96" s="96">
        <v>1125685185.1851852</v>
      </c>
      <c r="BK96" s="96">
        <v>1168696296.2962961</v>
      </c>
      <c r="BL96" s="96">
        <v>1211403703.7037036</v>
      </c>
      <c r="BM96" s="96">
        <v>1089203703.7037036</v>
      </c>
    </row>
    <row r="97" spans="1:65" x14ac:dyDescent="0.2">
      <c r="A97" s="96" t="s">
        <v>419</v>
      </c>
      <c r="B97" s="96" t="s">
        <v>420</v>
      </c>
      <c r="C97" s="96" t="s">
        <v>296</v>
      </c>
      <c r="D97" s="96" t="s">
        <v>297</v>
      </c>
      <c r="O97" s="96">
        <v>69520026.666666672</v>
      </c>
      <c r="P97" s="96">
        <v>88570952.868852451</v>
      </c>
      <c r="Q97" s="96">
        <v>106101175.65797994</v>
      </c>
      <c r="R97" s="96">
        <v>140153748.24365649</v>
      </c>
      <c r="S97" s="96">
        <v>169918948.62918177</v>
      </c>
      <c r="T97" s="96">
        <v>211194305.70299855</v>
      </c>
      <c r="U97" s="96">
        <v>240780413.56492969</v>
      </c>
      <c r="V97" s="96">
        <v>282269373.00106609</v>
      </c>
      <c r="W97" s="96">
        <v>355989047.256374</v>
      </c>
      <c r="X97" s="96">
        <v>420642463.40999812</v>
      </c>
      <c r="Y97" s="96">
        <v>476055288.41888607</v>
      </c>
      <c r="Z97" s="96">
        <v>435746974.75924414</v>
      </c>
      <c r="AA97" s="96">
        <v>402405069.36776918</v>
      </c>
      <c r="AB97" s="96">
        <v>416183706.94368511</v>
      </c>
      <c r="AC97" s="96">
        <v>379371608.44292527</v>
      </c>
      <c r="AD97" s="96">
        <v>412876071.11849308</v>
      </c>
      <c r="AE97" s="96">
        <v>603015696.45284891</v>
      </c>
      <c r="AF97" s="96">
        <v>787392365.83190799</v>
      </c>
      <c r="AG97" s="96">
        <v>898611007.94770861</v>
      </c>
      <c r="AH97" s="96">
        <v>929796722.38789642</v>
      </c>
      <c r="AI97" s="96">
        <v>1018970364.8644282</v>
      </c>
      <c r="AJ97" s="96">
        <v>1016493394.8252951</v>
      </c>
      <c r="AK97" s="96">
        <v>1037921836.947698</v>
      </c>
      <c r="AL97" s="96">
        <v>927219728.86688566</v>
      </c>
      <c r="AM97" s="96">
        <v>1005879948.4325378</v>
      </c>
      <c r="AN97" s="96">
        <v>1208946165.9288876</v>
      </c>
      <c r="AO97" s="96">
        <v>1197509786.6763239</v>
      </c>
      <c r="AP97" s="96">
        <v>1072147778.030131</v>
      </c>
      <c r="AQ97" s="96">
        <v>1149862702.9608405</v>
      </c>
      <c r="AR97" s="96">
        <v>1131561595.137754</v>
      </c>
      <c r="AS97" s="96">
        <v>1068030829.7559105</v>
      </c>
      <c r="AT97" s="96">
        <v>1086172922.5741336</v>
      </c>
      <c r="AU97" s="96">
        <v>1169138789.3143501</v>
      </c>
      <c r="AV97" s="96">
        <v>1558753434.4308333</v>
      </c>
      <c r="AW97" s="96">
        <v>1822486688.5880723</v>
      </c>
      <c r="AX97" s="96">
        <v>1849805732.9620304</v>
      </c>
      <c r="AY97" s="96">
        <v>2013099482.074393</v>
      </c>
      <c r="AZ97" s="96">
        <v>2249811708.9479585</v>
      </c>
      <c r="BA97" s="96">
        <v>2499107510.6412196</v>
      </c>
      <c r="BB97" s="96">
        <v>2529948329.571527</v>
      </c>
      <c r="BC97" s="96">
        <v>2503156060.5252395</v>
      </c>
      <c r="BD97" s="96">
        <v>2684467375.7147913</v>
      </c>
      <c r="BE97" s="96">
        <v>2609667673.716012</v>
      </c>
      <c r="BF97" s="96">
        <v>2684952726.8842478</v>
      </c>
      <c r="BG97" s="96">
        <v>2842048997.7728286</v>
      </c>
      <c r="BH97" s="96">
        <v>2499115623.0027199</v>
      </c>
      <c r="BI97" s="96">
        <v>2707146783.1305614</v>
      </c>
      <c r="BJ97" s="96">
        <v>2826651925.669024</v>
      </c>
      <c r="BK97" s="96">
        <v>3051626389.6367149</v>
      </c>
    </row>
    <row r="98" spans="1:65" x14ac:dyDescent="0.2">
      <c r="A98" s="96" t="s">
        <v>147</v>
      </c>
      <c r="B98" s="96" t="s">
        <v>421</v>
      </c>
      <c r="C98" s="96" t="s">
        <v>296</v>
      </c>
      <c r="D98" s="96" t="s">
        <v>297</v>
      </c>
      <c r="E98" s="96">
        <v>1043599899.9999999</v>
      </c>
      <c r="F98" s="96">
        <v>1076699900</v>
      </c>
      <c r="G98" s="96">
        <v>1143600000</v>
      </c>
      <c r="H98" s="96">
        <v>1262800000</v>
      </c>
      <c r="I98" s="96">
        <v>1299099900</v>
      </c>
      <c r="J98" s="96">
        <v>1331399900</v>
      </c>
      <c r="K98" s="96">
        <v>1390700000</v>
      </c>
      <c r="L98" s="96">
        <v>1453500000</v>
      </c>
      <c r="M98" s="96">
        <v>1610500000</v>
      </c>
      <c r="N98" s="96">
        <v>1715399900</v>
      </c>
      <c r="O98" s="96">
        <v>1904000000</v>
      </c>
      <c r="P98" s="96">
        <v>1984800000</v>
      </c>
      <c r="Q98" s="96">
        <v>2101300000.0000002</v>
      </c>
      <c r="R98" s="96">
        <v>2569200100</v>
      </c>
      <c r="S98" s="96">
        <v>3161499900</v>
      </c>
      <c r="T98" s="96">
        <v>3645900000</v>
      </c>
      <c r="U98" s="96">
        <v>4365300200</v>
      </c>
      <c r="V98" s="96">
        <v>5480500200</v>
      </c>
      <c r="W98" s="96">
        <v>6070600200</v>
      </c>
      <c r="X98" s="96">
        <v>6902600200</v>
      </c>
      <c r="Y98" s="96">
        <v>7878700000</v>
      </c>
      <c r="Z98" s="96">
        <v>8607500300</v>
      </c>
      <c r="AA98" s="96">
        <v>8716999700</v>
      </c>
      <c r="AB98" s="96">
        <v>9050000400</v>
      </c>
      <c r="AC98" s="96">
        <v>9470000100</v>
      </c>
      <c r="AD98" s="96">
        <v>9721652086.956522</v>
      </c>
      <c r="AE98" s="96">
        <v>7231963515.9817352</v>
      </c>
      <c r="AF98" s="96">
        <v>7084399840</v>
      </c>
      <c r="AG98" s="96">
        <v>7841602824.4274807</v>
      </c>
      <c r="AH98" s="96">
        <v>8410724360.795455</v>
      </c>
      <c r="AI98" s="96">
        <v>7650125217.3525343</v>
      </c>
      <c r="AJ98" s="96">
        <v>9406097735.0911732</v>
      </c>
      <c r="AK98" s="96">
        <v>10440842165.319305</v>
      </c>
      <c r="AL98" s="96">
        <v>11399942453.064556</v>
      </c>
      <c r="AM98" s="96">
        <v>12983235568.229239</v>
      </c>
      <c r="AN98" s="96">
        <v>14655404433.277115</v>
      </c>
      <c r="AO98" s="96">
        <v>15674835615.313896</v>
      </c>
      <c r="AP98" s="96">
        <v>17790026221.613865</v>
      </c>
      <c r="AQ98" s="96">
        <v>19395491992.99387</v>
      </c>
      <c r="AR98" s="96">
        <v>18318412251.364197</v>
      </c>
      <c r="AS98" s="96">
        <v>19288827158.903545</v>
      </c>
      <c r="AT98" s="96">
        <v>18405203853.103607</v>
      </c>
      <c r="AU98" s="96">
        <v>20444205991.024971</v>
      </c>
      <c r="AV98" s="96">
        <v>21576351798.914482</v>
      </c>
      <c r="AW98" s="96">
        <v>23577286226.640659</v>
      </c>
      <c r="AX98" s="96">
        <v>26783543667.064018</v>
      </c>
      <c r="AY98" s="96">
        <v>29744368110.909428</v>
      </c>
      <c r="AZ98" s="96">
        <v>33567868322.625206</v>
      </c>
      <c r="BA98" s="96">
        <v>38503862830.687836</v>
      </c>
      <c r="BB98" s="96">
        <v>37125943564.987259</v>
      </c>
      <c r="BC98" s="96">
        <v>40676432028.593414</v>
      </c>
      <c r="BD98" s="96">
        <v>46876114650.499649</v>
      </c>
      <c r="BE98" s="96">
        <v>49593961141.748367</v>
      </c>
      <c r="BF98" s="96">
        <v>52996540703.594337</v>
      </c>
      <c r="BG98" s="96">
        <v>57852399963.787796</v>
      </c>
      <c r="BH98" s="96">
        <v>62186186575.743324</v>
      </c>
      <c r="BI98" s="96">
        <v>66053725049.013802</v>
      </c>
      <c r="BJ98" s="96">
        <v>71654134378.529922</v>
      </c>
      <c r="BK98" s="96">
        <v>73208583758.910522</v>
      </c>
      <c r="BL98" s="96">
        <v>77020015201.320053</v>
      </c>
      <c r="BM98" s="96">
        <v>77604632170.585297</v>
      </c>
    </row>
    <row r="99" spans="1:65" x14ac:dyDescent="0.2">
      <c r="A99" s="96" t="s">
        <v>422</v>
      </c>
      <c r="B99" s="96" t="s">
        <v>423</v>
      </c>
      <c r="C99" s="96" t="s">
        <v>296</v>
      </c>
      <c r="D99" s="96" t="s">
        <v>297</v>
      </c>
      <c r="AU99" s="96">
        <v>3394000000</v>
      </c>
      <c r="AV99" s="96">
        <v>3569000000</v>
      </c>
      <c r="AW99" s="96">
        <v>3869000000</v>
      </c>
      <c r="AX99" s="96">
        <v>4213000000</v>
      </c>
      <c r="AY99" s="96">
        <v>4238000000</v>
      </c>
      <c r="AZ99" s="96">
        <v>4397000000</v>
      </c>
      <c r="BA99" s="96">
        <v>4658000000</v>
      </c>
      <c r="BB99" s="96">
        <v>4828000000</v>
      </c>
      <c r="BC99" s="96">
        <v>4949000000</v>
      </c>
      <c r="BD99" s="96">
        <v>4984000000</v>
      </c>
      <c r="BE99" s="96">
        <v>5265000000</v>
      </c>
      <c r="BF99" s="96">
        <v>5399000000</v>
      </c>
      <c r="BG99" s="96">
        <v>5610000000</v>
      </c>
      <c r="BH99" s="96">
        <v>5799000000</v>
      </c>
      <c r="BI99" s="96">
        <v>5901000000</v>
      </c>
      <c r="BJ99" s="96">
        <v>6013000000</v>
      </c>
      <c r="BK99" s="96">
        <v>6051000000</v>
      </c>
      <c r="BL99" s="96">
        <v>6311000000</v>
      </c>
    </row>
    <row r="100" spans="1:65" x14ac:dyDescent="0.2">
      <c r="A100" s="96" t="s">
        <v>150</v>
      </c>
      <c r="B100" s="96" t="s">
        <v>424</v>
      </c>
      <c r="C100" s="96" t="s">
        <v>296</v>
      </c>
      <c r="D100" s="96" t="s">
        <v>297</v>
      </c>
      <c r="E100" s="96">
        <v>170215248.20626494</v>
      </c>
      <c r="F100" s="96">
        <v>185848451.26290616</v>
      </c>
      <c r="G100" s="96">
        <v>194948375.43020475</v>
      </c>
      <c r="H100" s="96">
        <v>175756868.69276091</v>
      </c>
      <c r="I100" s="96">
        <v>194773376.88852593</v>
      </c>
      <c r="J100" s="96">
        <v>213235294.11764705</v>
      </c>
      <c r="K100" s="96">
        <v>228705882.35294119</v>
      </c>
      <c r="L100" s="96">
        <v>250176470.58823529</v>
      </c>
      <c r="M100" s="96">
        <v>229750000</v>
      </c>
      <c r="N100" s="96">
        <v>249300000</v>
      </c>
      <c r="O100" s="96">
        <v>267800000</v>
      </c>
      <c r="P100" s="96">
        <v>282050000</v>
      </c>
      <c r="Q100" s="96">
        <v>285380952.38095236</v>
      </c>
      <c r="R100" s="96">
        <v>307047619.04761904</v>
      </c>
      <c r="S100" s="96">
        <v>433954545.45454544</v>
      </c>
      <c r="T100" s="96">
        <v>494791666.66666669</v>
      </c>
      <c r="U100" s="96">
        <v>454440000</v>
      </c>
      <c r="V100" s="96">
        <v>449880000</v>
      </c>
      <c r="W100" s="96">
        <v>507080000</v>
      </c>
      <c r="X100" s="96">
        <v>530440000</v>
      </c>
      <c r="Y100" s="96">
        <v>603200000</v>
      </c>
      <c r="Z100" s="96">
        <v>570357107.14285719</v>
      </c>
      <c r="AA100" s="96">
        <v>482000000</v>
      </c>
      <c r="AB100" s="96">
        <v>489333333.33333331</v>
      </c>
      <c r="AC100" s="96">
        <v>437631605.2631579</v>
      </c>
      <c r="AD100" s="96">
        <v>453488372.0930233</v>
      </c>
      <c r="AE100" s="96">
        <v>504651139.53488374</v>
      </c>
      <c r="AF100" s="96">
        <v>354591846.93877548</v>
      </c>
      <c r="AG100" s="96">
        <v>413799990</v>
      </c>
      <c r="AH100" s="96">
        <v>379779389.70588237</v>
      </c>
      <c r="AI100" s="96">
        <v>396582263.29113925</v>
      </c>
      <c r="AJ100" s="96">
        <v>348533094.8121646</v>
      </c>
      <c r="AK100" s="96">
        <v>373573141.48681056</v>
      </c>
      <c r="AL100" s="96">
        <v>454101382.48847932</v>
      </c>
      <c r="AM100" s="96">
        <v>540874934.20101225</v>
      </c>
      <c r="AN100" s="96">
        <v>621626785.91549301</v>
      </c>
      <c r="AO100" s="96">
        <v>705406001.42450142</v>
      </c>
      <c r="AP100" s="96">
        <v>749138009.56453955</v>
      </c>
      <c r="AQ100" s="96">
        <v>717530683.16956663</v>
      </c>
      <c r="AR100" s="96">
        <v>694754988.25829506</v>
      </c>
      <c r="AS100" s="96">
        <v>712667896.72751188</v>
      </c>
      <c r="AT100" s="96">
        <v>712167575.62427664</v>
      </c>
      <c r="AU100" s="96">
        <v>726131434.71533847</v>
      </c>
      <c r="AV100" s="96">
        <v>743064076.79456651</v>
      </c>
      <c r="AW100" s="96">
        <v>787814379.18384326</v>
      </c>
      <c r="AX100" s="96">
        <v>824880550.34396493</v>
      </c>
      <c r="AY100" s="96">
        <v>2379818382.9990263</v>
      </c>
      <c r="AZ100" s="96">
        <v>2730968913.9970107</v>
      </c>
      <c r="BA100" s="96">
        <v>3025189399.2617216</v>
      </c>
      <c r="BB100" s="96">
        <v>3165661864.6155729</v>
      </c>
      <c r="BC100" s="96">
        <v>3432913353.2780533</v>
      </c>
      <c r="BD100" s="96">
        <v>3691384743.3228569</v>
      </c>
      <c r="BE100" s="96">
        <v>4063090016.1606841</v>
      </c>
      <c r="BF100" s="96">
        <v>4167801802.7918019</v>
      </c>
      <c r="BG100" s="96">
        <v>4127664335.8269253</v>
      </c>
      <c r="BH100" s="96">
        <v>4279840361.6833415</v>
      </c>
      <c r="BI100" s="96">
        <v>4482697336.5617437</v>
      </c>
      <c r="BJ100" s="96">
        <v>4748174334.1901894</v>
      </c>
      <c r="BK100" s="96">
        <v>4787635821.4611588</v>
      </c>
      <c r="BL100" s="96">
        <v>5173759527.5070505</v>
      </c>
      <c r="BM100" s="96">
        <v>5471256594.7242203</v>
      </c>
    </row>
    <row r="101" spans="1:65" x14ac:dyDescent="0.2">
      <c r="A101" s="96" t="s">
        <v>425</v>
      </c>
      <c r="B101" s="96" t="s">
        <v>426</v>
      </c>
      <c r="C101" s="96" t="s">
        <v>296</v>
      </c>
      <c r="D101" s="96" t="s">
        <v>297</v>
      </c>
      <c r="E101" s="96">
        <v>1065948843592.6</v>
      </c>
      <c r="F101" s="96">
        <v>1128319563908.6667</v>
      </c>
      <c r="G101" s="96">
        <v>1217987853620.2649</v>
      </c>
      <c r="H101" s="96">
        <v>1312049348328.2842</v>
      </c>
      <c r="I101" s="96">
        <v>1432139276432.1089</v>
      </c>
      <c r="J101" s="96">
        <v>1555232129585.113</v>
      </c>
      <c r="K101" s="96">
        <v>1706106562331.4004</v>
      </c>
      <c r="L101" s="96">
        <v>1830463035189.2742</v>
      </c>
      <c r="M101" s="96">
        <v>1985010911622.9211</v>
      </c>
      <c r="N101" s="96">
        <v>2183923017328.7903</v>
      </c>
      <c r="O101" s="96">
        <v>2386028921888.9106</v>
      </c>
      <c r="P101" s="96">
        <v>2648887425550.9233</v>
      </c>
      <c r="Q101" s="96">
        <v>3072760236052.9517</v>
      </c>
      <c r="R101" s="96">
        <v>3718034476796.7056</v>
      </c>
      <c r="S101" s="96">
        <v>4192039811689.9644</v>
      </c>
      <c r="T101" s="96">
        <v>4677590335459.7295</v>
      </c>
      <c r="U101" s="96">
        <v>5097151090736.6504</v>
      </c>
      <c r="V101" s="96">
        <v>5772450805430.5361</v>
      </c>
      <c r="W101" s="96">
        <v>6917011010225.209</v>
      </c>
      <c r="X101" s="96">
        <v>7997577035608.0654</v>
      </c>
      <c r="Y101" s="96">
        <v>8932268169520.1387</v>
      </c>
      <c r="Z101" s="96">
        <v>9067177174698.7168</v>
      </c>
      <c r="AA101" s="96">
        <v>8982298086329.498</v>
      </c>
      <c r="AB101" s="96">
        <v>9274371365636.7324</v>
      </c>
      <c r="AC101" s="96">
        <v>9674203914142.3125</v>
      </c>
      <c r="AD101" s="96">
        <v>10157908243103.793</v>
      </c>
      <c r="AE101" s="96">
        <v>12335124331783.588</v>
      </c>
      <c r="AF101" s="96">
        <v>14297428576007.67</v>
      </c>
      <c r="AG101" s="96">
        <v>16101510937240.029</v>
      </c>
      <c r="AH101" s="96">
        <v>16848731322432.117</v>
      </c>
      <c r="AI101" s="96">
        <v>18936732950533.688</v>
      </c>
      <c r="AJ101" s="96">
        <v>20037666890721.273</v>
      </c>
      <c r="AK101" s="96">
        <v>21558824096199.188</v>
      </c>
      <c r="AL101" s="96">
        <v>21724096572045.645</v>
      </c>
      <c r="AM101" s="96">
        <v>23290726593573.641</v>
      </c>
      <c r="AN101" s="96">
        <v>25864261896212.727</v>
      </c>
      <c r="AO101" s="96">
        <v>26093038194702.223</v>
      </c>
      <c r="AP101" s="96">
        <v>25660421614488.57</v>
      </c>
      <c r="AQ101" s="96">
        <v>25762351725382.613</v>
      </c>
      <c r="AR101" s="96">
        <v>27059689480431.344</v>
      </c>
      <c r="AS101" s="96">
        <v>27607702368513.504</v>
      </c>
      <c r="AT101" s="96">
        <v>27345292426677.461</v>
      </c>
      <c r="AU101" s="96">
        <v>28497875152753.977</v>
      </c>
      <c r="AV101" s="96">
        <v>31950393478197.344</v>
      </c>
      <c r="AW101" s="96">
        <v>35564034458710.195</v>
      </c>
      <c r="AX101" s="96">
        <v>37616401276103.219</v>
      </c>
      <c r="AY101" s="96">
        <v>39730016667895.977</v>
      </c>
      <c r="AZ101" s="96">
        <v>43449051641153.477</v>
      </c>
      <c r="BA101" s="96">
        <v>46180175402672.344</v>
      </c>
      <c r="BB101" s="96">
        <v>43315283740222.047</v>
      </c>
      <c r="BC101" s="96">
        <v>45407319739440.406</v>
      </c>
      <c r="BD101" s="96">
        <v>49004221045032.148</v>
      </c>
      <c r="BE101" s="96">
        <v>49059218436759.039</v>
      </c>
      <c r="BF101" s="96">
        <v>49658067563625.203</v>
      </c>
      <c r="BG101" s="96">
        <v>50752633575821.164</v>
      </c>
      <c r="BH101" s="96">
        <v>47965780900057.031</v>
      </c>
      <c r="BI101" s="96">
        <v>48977796338975.766</v>
      </c>
      <c r="BJ101" s="96">
        <v>51201521626373.555</v>
      </c>
      <c r="BK101" s="96">
        <v>54405284903699.93</v>
      </c>
      <c r="BL101" s="96">
        <v>54846285453818.914</v>
      </c>
      <c r="BM101" s="96">
        <v>53255168549696.297</v>
      </c>
    </row>
    <row r="102" spans="1:65" x14ac:dyDescent="0.2">
      <c r="A102" s="96" t="s">
        <v>153</v>
      </c>
      <c r="B102" s="96" t="s">
        <v>427</v>
      </c>
      <c r="C102" s="96" t="s">
        <v>296</v>
      </c>
      <c r="D102" s="96" t="s">
        <v>297</v>
      </c>
      <c r="E102" s="96">
        <v>1320796651.6945691</v>
      </c>
      <c r="F102" s="96">
        <v>1383681651.1377556</v>
      </c>
      <c r="G102" s="96">
        <v>1612346412.2647462</v>
      </c>
      <c r="H102" s="96">
        <v>1935298266.45384</v>
      </c>
      <c r="I102" s="96">
        <v>2206466461.264338</v>
      </c>
      <c r="J102" s="96">
        <v>2435078534.0314136</v>
      </c>
      <c r="K102" s="96">
        <v>2489845016.6489425</v>
      </c>
      <c r="L102" s="96">
        <v>2692474989.1257071</v>
      </c>
      <c r="M102" s="96">
        <v>2716964388.4241838</v>
      </c>
      <c r="N102" s="96">
        <v>3189740055.1398187</v>
      </c>
      <c r="O102" s="96">
        <v>3800766535.6208773</v>
      </c>
      <c r="P102" s="96">
        <v>4476001946.014864</v>
      </c>
      <c r="Q102" s="96">
        <v>5710107420.1439362</v>
      </c>
      <c r="R102" s="96">
        <v>8030117555.6203251</v>
      </c>
      <c r="S102" s="96">
        <v>9388663645.7588043</v>
      </c>
      <c r="T102" s="96">
        <v>10048022369.914087</v>
      </c>
      <c r="U102" s="96">
        <v>12876366008.807699</v>
      </c>
      <c r="V102" s="96">
        <v>15719433719.43372</v>
      </c>
      <c r="W102" s="96">
        <v>18315007365.971348</v>
      </c>
      <c r="X102" s="96">
        <v>22526035940.592079</v>
      </c>
      <c r="Y102" s="96">
        <v>28861759209.019112</v>
      </c>
      <c r="Z102" s="96">
        <v>31055409443.042957</v>
      </c>
      <c r="AA102" s="96">
        <v>32291306281.816837</v>
      </c>
      <c r="AB102" s="96">
        <v>29907091339.536419</v>
      </c>
      <c r="AC102" s="96">
        <v>33511383985.674088</v>
      </c>
      <c r="AD102" s="96">
        <v>35699543050.77784</v>
      </c>
      <c r="AE102" s="96">
        <v>41075570591.929054</v>
      </c>
      <c r="AF102" s="96">
        <v>50622571586.114922</v>
      </c>
      <c r="AG102" s="96">
        <v>59707404560.594414</v>
      </c>
      <c r="AH102" s="96">
        <v>68790369107.296249</v>
      </c>
      <c r="AI102" s="96">
        <v>76928290841.870148</v>
      </c>
      <c r="AJ102" s="96">
        <v>88959620135.886353</v>
      </c>
      <c r="AK102" s="96">
        <v>104272278634.73116</v>
      </c>
      <c r="AL102" s="96">
        <v>120353947980.76427</v>
      </c>
      <c r="AM102" s="96">
        <v>135812069768.64552</v>
      </c>
      <c r="AN102" s="96">
        <v>144652912433.10324</v>
      </c>
      <c r="AO102" s="96">
        <v>159717233621.65936</v>
      </c>
      <c r="AP102" s="96">
        <v>177352785419.9765</v>
      </c>
      <c r="AQ102" s="96">
        <v>168886163221.56662</v>
      </c>
      <c r="AR102" s="96">
        <v>165768095391.55655</v>
      </c>
      <c r="AS102" s="96">
        <v>171668164082.55469</v>
      </c>
      <c r="AT102" s="96">
        <v>169403241524.33707</v>
      </c>
      <c r="AU102" s="96">
        <v>166349228737.38605</v>
      </c>
      <c r="AV102" s="96">
        <v>161384522525.29922</v>
      </c>
      <c r="AW102" s="96">
        <v>169099768875.1926</v>
      </c>
      <c r="AX102" s="96">
        <v>181570082162.18994</v>
      </c>
      <c r="AY102" s="96">
        <v>193536265094.36389</v>
      </c>
      <c r="AZ102" s="96">
        <v>211597405593.86777</v>
      </c>
      <c r="BA102" s="96">
        <v>219279678430.16385</v>
      </c>
      <c r="BB102" s="96">
        <v>214046415026.18747</v>
      </c>
      <c r="BC102" s="96">
        <v>228637697575.03992</v>
      </c>
      <c r="BD102" s="96">
        <v>248513617677.28674</v>
      </c>
      <c r="BE102" s="96">
        <v>262629441493.47635</v>
      </c>
      <c r="BF102" s="96">
        <v>275696879834.96649</v>
      </c>
      <c r="BG102" s="96">
        <v>291459356985.33679</v>
      </c>
      <c r="BH102" s="96">
        <v>309383627028.5611</v>
      </c>
      <c r="BI102" s="96">
        <v>320837638328.84583</v>
      </c>
      <c r="BJ102" s="96">
        <v>341244161576.75922</v>
      </c>
      <c r="BK102" s="96">
        <v>361691522612.74481</v>
      </c>
      <c r="BL102" s="96">
        <v>363016373358.5166</v>
      </c>
      <c r="BM102" s="96">
        <v>346585881503.63531</v>
      </c>
    </row>
    <row r="103" spans="1:65" x14ac:dyDescent="0.2">
      <c r="A103" s="96" t="s">
        <v>152</v>
      </c>
      <c r="B103" s="96" t="s">
        <v>428</v>
      </c>
      <c r="C103" s="96" t="s">
        <v>296</v>
      </c>
      <c r="D103" s="96" t="s">
        <v>297</v>
      </c>
      <c r="E103" s="96">
        <v>335650000</v>
      </c>
      <c r="F103" s="96">
        <v>356200000</v>
      </c>
      <c r="G103" s="96">
        <v>387750000</v>
      </c>
      <c r="H103" s="96">
        <v>410200000</v>
      </c>
      <c r="I103" s="96">
        <v>457000000</v>
      </c>
      <c r="J103" s="96">
        <v>508650000</v>
      </c>
      <c r="K103" s="96">
        <v>549950000</v>
      </c>
      <c r="L103" s="96">
        <v>598100000</v>
      </c>
      <c r="M103" s="96">
        <v>646800000</v>
      </c>
      <c r="N103" s="96">
        <v>668000050</v>
      </c>
      <c r="O103" s="96">
        <v>723000000</v>
      </c>
      <c r="P103" s="96">
        <v>731000000</v>
      </c>
      <c r="Q103" s="96">
        <v>802999950</v>
      </c>
      <c r="R103" s="96">
        <v>912499950</v>
      </c>
      <c r="S103" s="96">
        <v>1034500000</v>
      </c>
      <c r="T103" s="96">
        <v>1124000000</v>
      </c>
      <c r="U103" s="96">
        <v>1347999950</v>
      </c>
      <c r="V103" s="96">
        <v>1669499950</v>
      </c>
      <c r="W103" s="96">
        <v>3097242093.2244101</v>
      </c>
      <c r="X103" s="96">
        <v>3544281976.2919798</v>
      </c>
      <c r="Y103" s="96">
        <v>3968160045.986835</v>
      </c>
      <c r="Z103" s="96">
        <v>4043894878.58005</v>
      </c>
      <c r="AA103" s="96">
        <v>4266503525.6105103</v>
      </c>
      <c r="AB103" s="96">
        <v>4476697184.8598051</v>
      </c>
      <c r="AC103" s="96">
        <v>4915311846.4882698</v>
      </c>
      <c r="AD103" s="96">
        <v>5278120712.5458994</v>
      </c>
      <c r="AE103" s="96">
        <v>5677828958.9060497</v>
      </c>
      <c r="AF103" s="96">
        <v>6190521241.4649506</v>
      </c>
      <c r="AG103" s="96">
        <v>5902717091.5474672</v>
      </c>
      <c r="AH103" s="96">
        <v>5432344901.7782068</v>
      </c>
      <c r="AI103" s="96">
        <v>4923009551.5156136</v>
      </c>
      <c r="AJ103" s="96">
        <v>4648668478.5675325</v>
      </c>
      <c r="AK103" s="96">
        <v>4943700431.0736828</v>
      </c>
      <c r="AL103" s="96">
        <v>4926728932.9506912</v>
      </c>
      <c r="AM103" s="96">
        <v>4642280682.142518</v>
      </c>
      <c r="AN103" s="96">
        <v>5347445005.2137642</v>
      </c>
      <c r="AO103" s="96">
        <v>5215028986.4864864</v>
      </c>
      <c r="AP103" s="96">
        <v>5737099650.190114</v>
      </c>
      <c r="AQ103" s="96">
        <v>6366340265.8788776</v>
      </c>
      <c r="AR103" s="96">
        <v>6414520529.616725</v>
      </c>
      <c r="AS103" s="96">
        <v>7186650135.4392681</v>
      </c>
      <c r="AT103" s="96">
        <v>7651174661.4287186</v>
      </c>
      <c r="AU103" s="96">
        <v>7858235333.4834003</v>
      </c>
      <c r="AV103" s="96">
        <v>8230387552.2259045</v>
      </c>
      <c r="AW103" s="96">
        <v>8869311410.9513054</v>
      </c>
      <c r="AX103" s="96">
        <v>9757034456.7578049</v>
      </c>
      <c r="AY103" s="96">
        <v>10917481688.471148</v>
      </c>
      <c r="AZ103" s="96">
        <v>12361257680.562687</v>
      </c>
      <c r="BA103" s="96">
        <v>13881701033.65461</v>
      </c>
      <c r="BB103" s="96">
        <v>14587496229.18111</v>
      </c>
      <c r="BC103" s="96">
        <v>15839344591.984165</v>
      </c>
      <c r="BD103" s="96">
        <v>17710315005.999863</v>
      </c>
      <c r="BE103" s="96">
        <v>18528601901.323956</v>
      </c>
      <c r="BF103" s="96">
        <v>18499710127.838535</v>
      </c>
      <c r="BG103" s="96">
        <v>19756494434.703056</v>
      </c>
      <c r="BH103" s="96">
        <v>20979767785.210434</v>
      </c>
      <c r="BI103" s="96">
        <v>21717622071.381649</v>
      </c>
      <c r="BJ103" s="96">
        <v>23136232229.606888</v>
      </c>
      <c r="BK103" s="96">
        <v>24067778953.842033</v>
      </c>
      <c r="BL103" s="96">
        <v>25089976946.773567</v>
      </c>
      <c r="BM103" s="96">
        <v>23827840809.701447</v>
      </c>
    </row>
    <row r="104" spans="1:65" x14ac:dyDescent="0.2">
      <c r="A104" s="96" t="s">
        <v>429</v>
      </c>
      <c r="B104" s="96" t="s">
        <v>430</v>
      </c>
      <c r="C104" s="96" t="s">
        <v>296</v>
      </c>
      <c r="D104" s="96" t="s">
        <v>297</v>
      </c>
      <c r="E104" s="96">
        <v>17362158669.529064</v>
      </c>
      <c r="F104" s="96">
        <v>17811912756.997448</v>
      </c>
      <c r="G104" s="96">
        <v>19385281267.185246</v>
      </c>
      <c r="H104" s="96">
        <v>23388590794.832355</v>
      </c>
      <c r="I104" s="96">
        <v>20894278675.12421</v>
      </c>
      <c r="J104" s="96">
        <v>24403046585.388763</v>
      </c>
      <c r="K104" s="96">
        <v>26573965675.140808</v>
      </c>
      <c r="L104" s="96">
        <v>26030980199.177479</v>
      </c>
      <c r="M104" s="96">
        <v>27545736539.546734</v>
      </c>
      <c r="N104" s="96">
        <v>30608593557.099998</v>
      </c>
      <c r="O104" s="96">
        <v>32082851822.972218</v>
      </c>
      <c r="P104" s="96">
        <v>34545607004.583755</v>
      </c>
      <c r="Q104" s="96">
        <v>37625205415.405495</v>
      </c>
      <c r="R104" s="96">
        <v>45508212263.641762</v>
      </c>
      <c r="S104" s="96">
        <v>55475047580.082573</v>
      </c>
      <c r="T104" s="96">
        <v>63377581544.087311</v>
      </c>
      <c r="U104" s="96">
        <v>67290550675.4879</v>
      </c>
      <c r="V104" s="96">
        <v>79110531998.012634</v>
      </c>
      <c r="W104" s="96">
        <v>91387355663.420288</v>
      </c>
      <c r="X104" s="96">
        <v>102157701714.28101</v>
      </c>
      <c r="Y104" s="96">
        <v>108798753605.44275</v>
      </c>
      <c r="Z104" s="96">
        <v>107555470821.89824</v>
      </c>
      <c r="AA104" s="96">
        <v>107903741076.17964</v>
      </c>
      <c r="AB104" s="96">
        <v>102409038958.41254</v>
      </c>
      <c r="AC104" s="96">
        <v>102275940797.45032</v>
      </c>
      <c r="AD104" s="96">
        <v>107395055970.34451</v>
      </c>
      <c r="AE104" s="96">
        <v>124192265481.29695</v>
      </c>
      <c r="AF104" s="96">
        <v>138659492156.94989</v>
      </c>
      <c r="AG104" s="96">
        <v>137975817800.07275</v>
      </c>
      <c r="AH104" s="96">
        <v>133282562082.44423</v>
      </c>
      <c r="AI104" s="96">
        <v>139077277677.0018</v>
      </c>
      <c r="AJ104" s="96">
        <v>140713076853.91302</v>
      </c>
      <c r="AK104" s="96">
        <v>131378889917.12975</v>
      </c>
      <c r="AL104" s="96">
        <v>134616978716.7373</v>
      </c>
      <c r="AM104" s="96">
        <v>115147027923.79051</v>
      </c>
      <c r="AN104" s="96">
        <v>134250344947.71303</v>
      </c>
      <c r="AO104" s="96">
        <v>139543724123.97949</v>
      </c>
      <c r="AP104" s="96">
        <v>145231030551.1633</v>
      </c>
      <c r="AQ104" s="96">
        <v>153676807118.38699</v>
      </c>
      <c r="AR104" s="96">
        <v>154609242488.93103</v>
      </c>
      <c r="AS104" s="96">
        <v>169513712116.789</v>
      </c>
      <c r="AT104" s="96">
        <v>162102263972.91699</v>
      </c>
      <c r="AU104" s="96">
        <v>174116173890.06238</v>
      </c>
      <c r="AV104" s="96">
        <v>197281660319.18509</v>
      </c>
      <c r="AW104" s="96">
        <v>226393350920.84897</v>
      </c>
      <c r="AX104" s="96">
        <v>258373453067.67148</v>
      </c>
      <c r="AY104" s="96">
        <v>306470395686.9101</v>
      </c>
      <c r="AZ104" s="96">
        <v>365993658584.67761</v>
      </c>
      <c r="BA104" s="96">
        <v>442038283994.49902</v>
      </c>
      <c r="BB104" s="96">
        <v>448555691372.89923</v>
      </c>
      <c r="BC104" s="96">
        <v>497633939936.04205</v>
      </c>
      <c r="BD104" s="96">
        <v>547155026221.28967</v>
      </c>
      <c r="BE104" s="96">
        <v>575978151387.45654</v>
      </c>
      <c r="BF104" s="96">
        <v>641669797660.56177</v>
      </c>
      <c r="BG104" s="96">
        <v>678023563644.38208</v>
      </c>
      <c r="BH104" s="96">
        <v>665794410711.91052</v>
      </c>
      <c r="BI104" s="96">
        <v>671572811964.42786</v>
      </c>
      <c r="BJ104" s="96">
        <v>716948186184.38428</v>
      </c>
      <c r="BK104" s="96">
        <v>764543929212.91101</v>
      </c>
      <c r="BL104" s="96">
        <v>789537243675.88037</v>
      </c>
      <c r="BM104" s="96">
        <v>801469943817.27527</v>
      </c>
    </row>
    <row r="105" spans="1:65" x14ac:dyDescent="0.2">
      <c r="A105" s="96" t="s">
        <v>124</v>
      </c>
      <c r="B105" s="96" t="s">
        <v>431</v>
      </c>
      <c r="C105" s="96" t="s">
        <v>296</v>
      </c>
      <c r="D105" s="96" t="s">
        <v>297</v>
      </c>
      <c r="AN105" s="96">
        <v>22534512415.067745</v>
      </c>
      <c r="AO105" s="96">
        <v>23846613059.08614</v>
      </c>
      <c r="AP105" s="96">
        <v>23869311078.845772</v>
      </c>
      <c r="AQ105" s="96">
        <v>25562732258.151001</v>
      </c>
      <c r="AR105" s="96">
        <v>23456897701.00436</v>
      </c>
      <c r="AS105" s="96">
        <v>21633759450.789803</v>
      </c>
      <c r="AT105" s="96">
        <v>23054778851.278679</v>
      </c>
      <c r="AU105" s="96">
        <v>26813968850.519184</v>
      </c>
      <c r="AV105" s="96">
        <v>34682900712.665421</v>
      </c>
      <c r="AW105" s="96">
        <v>41587470546.794571</v>
      </c>
      <c r="AX105" s="96">
        <v>45376744001.80439</v>
      </c>
      <c r="AY105" s="96">
        <v>50423077102.076378</v>
      </c>
      <c r="AZ105" s="96">
        <v>60073426976.506866</v>
      </c>
      <c r="BA105" s="96">
        <v>70234425974.045303</v>
      </c>
      <c r="BB105" s="96">
        <v>62600093958.953751</v>
      </c>
      <c r="BC105" s="96">
        <v>59918313669.167145</v>
      </c>
      <c r="BD105" s="96">
        <v>62537851352.490402</v>
      </c>
      <c r="BE105" s="96">
        <v>56580819623.852898</v>
      </c>
      <c r="BF105" s="96">
        <v>58194069434.142288</v>
      </c>
      <c r="BG105" s="96">
        <v>57639588805.587059</v>
      </c>
      <c r="BH105" s="96">
        <v>49525747503.814926</v>
      </c>
      <c r="BI105" s="96">
        <v>51601147665.808907</v>
      </c>
      <c r="BJ105" s="96">
        <v>55481644098.049454</v>
      </c>
      <c r="BK105" s="96">
        <v>61375222347.025597</v>
      </c>
      <c r="BL105" s="96">
        <v>60752588976.317482</v>
      </c>
      <c r="BM105" s="96">
        <v>55966581780.168762</v>
      </c>
    </row>
    <row r="106" spans="1:65" x14ac:dyDescent="0.2">
      <c r="A106" s="96" t="s">
        <v>151</v>
      </c>
      <c r="B106" s="96" t="s">
        <v>432</v>
      </c>
      <c r="C106" s="96" t="s">
        <v>296</v>
      </c>
      <c r="D106" s="96" t="s">
        <v>297</v>
      </c>
      <c r="E106" s="96">
        <v>273187200</v>
      </c>
      <c r="F106" s="96">
        <v>271066000</v>
      </c>
      <c r="G106" s="96">
        <v>281896800</v>
      </c>
      <c r="H106" s="96">
        <v>294883400</v>
      </c>
      <c r="I106" s="96">
        <v>325281200</v>
      </c>
      <c r="J106" s="96">
        <v>353251800</v>
      </c>
      <c r="K106" s="96">
        <v>368948600</v>
      </c>
      <c r="L106" s="96">
        <v>369124200</v>
      </c>
      <c r="M106" s="96">
        <v>367968800</v>
      </c>
      <c r="N106" s="96">
        <v>391820400</v>
      </c>
      <c r="O106" s="96">
        <v>331200000</v>
      </c>
      <c r="P106" s="96">
        <v>362800000</v>
      </c>
      <c r="Q106" s="96">
        <v>372000000</v>
      </c>
      <c r="R106" s="96">
        <v>466800000</v>
      </c>
      <c r="S106" s="96">
        <v>565400000</v>
      </c>
      <c r="T106" s="96">
        <v>681400000</v>
      </c>
      <c r="U106" s="96">
        <v>879000000</v>
      </c>
      <c r="V106" s="96">
        <v>947000000</v>
      </c>
      <c r="W106" s="96">
        <v>974200000</v>
      </c>
      <c r="X106" s="96">
        <v>1080600000</v>
      </c>
      <c r="Y106" s="96">
        <v>1383800000</v>
      </c>
      <c r="Z106" s="96">
        <v>1479400000</v>
      </c>
      <c r="AA106" s="96">
        <v>1474200000</v>
      </c>
      <c r="AB106" s="96">
        <v>1623600000</v>
      </c>
      <c r="AC106" s="96">
        <v>1816200000</v>
      </c>
      <c r="AD106" s="96">
        <v>2009400000</v>
      </c>
      <c r="AE106" s="96">
        <v>2318000000</v>
      </c>
      <c r="AF106" s="96">
        <v>2047200000</v>
      </c>
      <c r="AG106" s="96">
        <v>2613926800</v>
      </c>
      <c r="AH106" s="96">
        <v>2736243800</v>
      </c>
      <c r="AI106" s="96">
        <v>3096289800</v>
      </c>
      <c r="AJ106" s="96">
        <v>3473540601.8216057</v>
      </c>
      <c r="AK106" s="96">
        <v>2257121668.1935172</v>
      </c>
      <c r="AL106" s="96">
        <v>1878248741.0494905</v>
      </c>
      <c r="AM106" s="96">
        <v>2167564194.7342005</v>
      </c>
      <c r="AN106" s="96">
        <v>2813313278.8108196</v>
      </c>
      <c r="AO106" s="96">
        <v>2907514522.9250288</v>
      </c>
      <c r="AP106" s="96">
        <v>3338938830.0174346</v>
      </c>
      <c r="AQ106" s="96">
        <v>3723909226.8678069</v>
      </c>
      <c r="AR106" s="96">
        <v>4153736347.4422264</v>
      </c>
      <c r="AS106" s="96">
        <v>6868666119.6448765</v>
      </c>
      <c r="AT106" s="96">
        <v>6364908099.7603769</v>
      </c>
      <c r="AU106" s="96">
        <v>6106867933.5162458</v>
      </c>
      <c r="AV106" s="96">
        <v>5000238128.6676922</v>
      </c>
      <c r="AW106" s="96">
        <v>6005401729.7122946</v>
      </c>
      <c r="AX106" s="96">
        <v>7049954288.9390516</v>
      </c>
      <c r="AY106" s="96">
        <v>7408787819.1302004</v>
      </c>
      <c r="AZ106" s="96">
        <v>9315973989.1657181</v>
      </c>
      <c r="BA106" s="96">
        <v>10386485527.849352</v>
      </c>
      <c r="BB106" s="96">
        <v>11269821158.974991</v>
      </c>
      <c r="BC106" s="96">
        <v>11661585823.228212</v>
      </c>
      <c r="BD106" s="96">
        <v>13008748131.675026</v>
      </c>
      <c r="BE106" s="96">
        <v>13708931889.788399</v>
      </c>
      <c r="BF106" s="96">
        <v>14498080022.631725</v>
      </c>
      <c r="BG106" s="96">
        <v>14790765759.527426</v>
      </c>
      <c r="BH106" s="96">
        <v>14857386163.918356</v>
      </c>
      <c r="BI106" s="96">
        <v>13723267960.843424</v>
      </c>
      <c r="BJ106" s="96">
        <v>14213814582.793766</v>
      </c>
      <c r="BK106" s="96">
        <v>15965670198.454798</v>
      </c>
      <c r="BL106" s="96">
        <v>14332163266.397657</v>
      </c>
      <c r="BM106" s="96">
        <v>13417997065.109932</v>
      </c>
    </row>
    <row r="107" spans="1:65" x14ac:dyDescent="0.2">
      <c r="A107" s="96" t="s">
        <v>154</v>
      </c>
      <c r="B107" s="96" t="s">
        <v>433</v>
      </c>
      <c r="C107" s="96" t="s">
        <v>296</v>
      </c>
      <c r="D107" s="96" t="s">
        <v>297</v>
      </c>
      <c r="AJ107" s="96">
        <v>34753569692.914963</v>
      </c>
      <c r="AK107" s="96">
        <v>38730585922.218864</v>
      </c>
      <c r="AL107" s="96">
        <v>40124916940.594467</v>
      </c>
      <c r="AM107" s="96">
        <v>43166678735.218323</v>
      </c>
      <c r="AN107" s="96">
        <v>46425677734.143517</v>
      </c>
      <c r="AO107" s="96">
        <v>46658755151.6017</v>
      </c>
      <c r="AP107" s="96">
        <v>47296952928.75605</v>
      </c>
      <c r="AQ107" s="96">
        <v>48706787306.257362</v>
      </c>
      <c r="AR107" s="96">
        <v>49073380173.715912</v>
      </c>
      <c r="AS107" s="96">
        <v>47218405892.425812</v>
      </c>
      <c r="AT107" s="96">
        <v>53749989092.019722</v>
      </c>
      <c r="AU107" s="96">
        <v>67608919144.368355</v>
      </c>
      <c r="AV107" s="96">
        <v>85302003908.041977</v>
      </c>
      <c r="AW107" s="96">
        <v>103960017914.05789</v>
      </c>
      <c r="AX107" s="96">
        <v>112980947728.383</v>
      </c>
      <c r="AY107" s="96">
        <v>115577256523.59904</v>
      </c>
      <c r="AZ107" s="96">
        <v>139966001509.5918</v>
      </c>
      <c r="BA107" s="96">
        <v>158136326477.96539</v>
      </c>
      <c r="BB107" s="96">
        <v>130760312876.68335</v>
      </c>
      <c r="BC107" s="96">
        <v>131916516051.98489</v>
      </c>
      <c r="BD107" s="96">
        <v>141759722464.00238</v>
      </c>
      <c r="BE107" s="96">
        <v>128475498380.37926</v>
      </c>
      <c r="BF107" s="96">
        <v>135411698965.10875</v>
      </c>
      <c r="BG107" s="96">
        <v>140765018880.63263</v>
      </c>
      <c r="BH107" s="96">
        <v>125074286021.13969</v>
      </c>
      <c r="BI107" s="96">
        <v>128470534117.95366</v>
      </c>
      <c r="BJ107" s="96">
        <v>142961605733.02582</v>
      </c>
      <c r="BK107" s="96">
        <v>160431092908.64551</v>
      </c>
      <c r="BL107" s="96">
        <v>163503650313.08057</v>
      </c>
      <c r="BM107" s="96">
        <v>155012927629.08673</v>
      </c>
    </row>
    <row r="108" spans="1:65" x14ac:dyDescent="0.2">
      <c r="A108" s="96" t="s">
        <v>434</v>
      </c>
      <c r="B108" s="96" t="s">
        <v>435</v>
      </c>
      <c r="C108" s="96" t="s">
        <v>296</v>
      </c>
      <c r="D108" s="96" t="s">
        <v>297</v>
      </c>
      <c r="E108" s="96">
        <v>315973597830.61963</v>
      </c>
      <c r="F108" s="96">
        <v>301198959536.36951</v>
      </c>
      <c r="G108" s="96">
        <v>313641680976.97571</v>
      </c>
      <c r="H108" s="96">
        <v>334936683087.18286</v>
      </c>
      <c r="I108" s="96">
        <v>379872173755.14478</v>
      </c>
      <c r="J108" s="96">
        <v>415604424064.36578</v>
      </c>
      <c r="K108" s="96">
        <v>428157693690.6228</v>
      </c>
      <c r="L108" s="96">
        <v>440430342910.69751</v>
      </c>
      <c r="M108" s="96">
        <v>465423028984.82599</v>
      </c>
      <c r="N108" s="96">
        <v>520014431081.27747</v>
      </c>
      <c r="O108" s="96">
        <v>565470013386.97534</v>
      </c>
      <c r="P108" s="96">
        <v>617675573614.9176</v>
      </c>
      <c r="Q108" s="96">
        <v>695115784941.9884</v>
      </c>
      <c r="R108" s="96">
        <v>894048174865.37061</v>
      </c>
      <c r="S108" s="96">
        <v>1127759040993.8049</v>
      </c>
      <c r="T108" s="96">
        <v>1217538853766.4807</v>
      </c>
      <c r="U108" s="96">
        <v>1326716619706.3157</v>
      </c>
      <c r="V108" s="96">
        <v>1503786007454.1287</v>
      </c>
      <c r="W108" s="96">
        <v>1621557095866.2371</v>
      </c>
      <c r="X108" s="96">
        <v>1943058409798.9866</v>
      </c>
      <c r="Y108" s="96">
        <v>2290647728354.1221</v>
      </c>
      <c r="Z108" s="96">
        <v>2481142180232.3364</v>
      </c>
      <c r="AA108" s="96">
        <v>2462841769761.8208</v>
      </c>
      <c r="AB108" s="96">
        <v>2428459083254.7607</v>
      </c>
      <c r="AC108" s="96">
        <v>2483068087563.4888</v>
      </c>
      <c r="AD108" s="96">
        <v>2622470373242.5313</v>
      </c>
      <c r="AE108" s="96">
        <v>2728645741310.0156</v>
      </c>
      <c r="AF108" s="96">
        <v>2789044020268.0649</v>
      </c>
      <c r="AG108" s="96">
        <v>3016712766027.1641</v>
      </c>
      <c r="AH108" s="96">
        <v>3132019265894.3701</v>
      </c>
      <c r="AI108" s="96">
        <v>3584003974982.6294</v>
      </c>
      <c r="AJ108" s="96">
        <v>3678210135739.7417</v>
      </c>
      <c r="AK108" s="96">
        <v>3681604157233.042</v>
      </c>
      <c r="AL108" s="96">
        <v>3958617158300.918</v>
      </c>
      <c r="AM108" s="96">
        <v>4336070560463.8179</v>
      </c>
      <c r="AN108" s="96">
        <v>4882615077310.8701</v>
      </c>
      <c r="AO108" s="96">
        <v>5334156131931.6152</v>
      </c>
      <c r="AP108" s="96">
        <v>5657041808133.6904</v>
      </c>
      <c r="AQ108" s="96">
        <v>5502655624354.3916</v>
      </c>
      <c r="AR108" s="96">
        <v>5358186624891.7637</v>
      </c>
      <c r="AS108" s="96">
        <v>5833832943657.8652</v>
      </c>
      <c r="AT108" s="96">
        <v>5906253561091.3975</v>
      </c>
      <c r="AU108" s="96">
        <v>5994977399064.9775</v>
      </c>
      <c r="AV108" s="96">
        <v>6735327226178.9922</v>
      </c>
      <c r="AW108" s="96">
        <v>8028018379609.8994</v>
      </c>
      <c r="AX108" s="96">
        <v>9600004965336.7305</v>
      </c>
      <c r="AY108" s="96">
        <v>11384673867589.783</v>
      </c>
      <c r="AZ108" s="96">
        <v>14151570813598.063</v>
      </c>
      <c r="BA108" s="96">
        <v>16994315603440.979</v>
      </c>
      <c r="BB108" s="96">
        <v>16486091961326.996</v>
      </c>
      <c r="BC108" s="96">
        <v>20019096942600.996</v>
      </c>
      <c r="BD108" s="96">
        <v>23644990415567.402</v>
      </c>
      <c r="BE108" s="96">
        <v>25141048332894.957</v>
      </c>
      <c r="BF108" s="96">
        <v>26562338492258.637</v>
      </c>
      <c r="BG108" s="96">
        <v>27471012811245.203</v>
      </c>
      <c r="BH108" s="96">
        <v>25940897345182.73</v>
      </c>
      <c r="BI108" s="96">
        <v>26151809852679.426</v>
      </c>
      <c r="BJ108" s="96">
        <v>28866087354758.547</v>
      </c>
      <c r="BK108" s="96">
        <v>30647536029554.363</v>
      </c>
      <c r="BL108" s="96">
        <v>31357177768786.465</v>
      </c>
      <c r="BM108" s="96">
        <v>30032605030761.57</v>
      </c>
    </row>
    <row r="109" spans="1:65" x14ac:dyDescent="0.2">
      <c r="A109" s="96" t="s">
        <v>436</v>
      </c>
      <c r="B109" s="96" t="s">
        <v>437</v>
      </c>
      <c r="C109" s="96" t="s">
        <v>296</v>
      </c>
      <c r="D109" s="96" t="s">
        <v>297</v>
      </c>
      <c r="E109" s="96">
        <v>352596709532.30103</v>
      </c>
      <c r="F109" s="96">
        <v>341015401182.00146</v>
      </c>
      <c r="G109" s="96">
        <v>356969387285.05884</v>
      </c>
      <c r="H109" s="96">
        <v>383983984190.01001</v>
      </c>
      <c r="I109" s="96">
        <v>427048410254.7998</v>
      </c>
      <c r="J109" s="96">
        <v>469235356560.07227</v>
      </c>
      <c r="K109" s="96">
        <v>486690909683.3985</v>
      </c>
      <c r="L109" s="96">
        <v>499432707652.38379</v>
      </c>
      <c r="M109" s="96">
        <v>527405433411.22614</v>
      </c>
      <c r="N109" s="96">
        <v>590015813926.18701</v>
      </c>
      <c r="O109" s="96">
        <v>647108506346.53357</v>
      </c>
      <c r="P109" s="96">
        <v>699105552118.38013</v>
      </c>
      <c r="Q109" s="96">
        <v>779608282009.62109</v>
      </c>
      <c r="R109" s="96">
        <v>989854356318.02869</v>
      </c>
      <c r="S109" s="96">
        <v>1258044581173.6147</v>
      </c>
      <c r="T109" s="96">
        <v>1375431261563.197</v>
      </c>
      <c r="U109" s="96">
        <v>1490166390739.25</v>
      </c>
      <c r="V109" s="96">
        <v>1681313755259.9895</v>
      </c>
      <c r="W109" s="96">
        <v>1824430977596.2556</v>
      </c>
      <c r="X109" s="96">
        <v>2177817557701.1836</v>
      </c>
      <c r="Y109" s="96">
        <v>2568709610331.2397</v>
      </c>
      <c r="Z109" s="96">
        <v>2900595479606.2959</v>
      </c>
      <c r="AA109" s="96">
        <v>2856823225938.29</v>
      </c>
      <c r="AB109" s="96">
        <v>2752717167677.1079</v>
      </c>
      <c r="AC109" s="96">
        <v>2777935121250.8745</v>
      </c>
      <c r="AD109" s="96">
        <v>2925441212866.3242</v>
      </c>
      <c r="AE109" s="96">
        <v>3025763754928.5386</v>
      </c>
      <c r="AF109" s="96">
        <v>3103798327309.3623</v>
      </c>
      <c r="AG109" s="96">
        <v>3335889936037.375</v>
      </c>
      <c r="AH109" s="96">
        <v>3445752662213.4673</v>
      </c>
      <c r="AI109" s="96">
        <v>3924747351323.2671</v>
      </c>
      <c r="AJ109" s="96">
        <v>4020992367645.7358</v>
      </c>
      <c r="AK109" s="96">
        <v>4016899302417.0356</v>
      </c>
      <c r="AL109" s="96">
        <v>4278791009739.5337</v>
      </c>
      <c r="AM109" s="96">
        <v>4643362316876.291</v>
      </c>
      <c r="AN109" s="96">
        <v>5237200362179.085</v>
      </c>
      <c r="AO109" s="96">
        <v>5723198657197.8457</v>
      </c>
      <c r="AP109" s="96">
        <v>6060197874601.8174</v>
      </c>
      <c r="AQ109" s="96">
        <v>5911745537532.8066</v>
      </c>
      <c r="AR109" s="96">
        <v>5778499502390.8545</v>
      </c>
      <c r="AS109" s="96">
        <v>6300214427008.0576</v>
      </c>
      <c r="AT109" s="96">
        <v>6369888750457.6875</v>
      </c>
      <c r="AU109" s="96">
        <v>6496622925532.166</v>
      </c>
      <c r="AV109" s="96">
        <v>7295985756874.6855</v>
      </c>
      <c r="AW109" s="96">
        <v>8684751170170.7383</v>
      </c>
      <c r="AX109" s="96">
        <v>10363985913637.309</v>
      </c>
      <c r="AY109" s="96">
        <v>12305428133328.266</v>
      </c>
      <c r="AZ109" s="96">
        <v>15236201683023.25</v>
      </c>
      <c r="BA109" s="96">
        <v>18288487233241.637</v>
      </c>
      <c r="BB109" s="96">
        <v>17764478035108.266</v>
      </c>
      <c r="BC109" s="96">
        <v>21493059682977.359</v>
      </c>
      <c r="BD109" s="96">
        <v>25305276926255.109</v>
      </c>
      <c r="BE109" s="96">
        <v>26923081448211.543</v>
      </c>
      <c r="BF109" s="96">
        <v>28523243496381.766</v>
      </c>
      <c r="BG109" s="96">
        <v>29565359867468.883</v>
      </c>
      <c r="BH109" s="96">
        <v>28015294861311.711</v>
      </c>
      <c r="BI109" s="96">
        <v>28180986838493.285</v>
      </c>
      <c r="BJ109" s="96">
        <v>30970110408649.406</v>
      </c>
      <c r="BK109" s="96">
        <v>32869215496332.777</v>
      </c>
      <c r="BL109" s="96">
        <v>33680957266845.824</v>
      </c>
      <c r="BM109" s="96">
        <v>32350795694820.602</v>
      </c>
    </row>
    <row r="110" spans="1:65" x14ac:dyDescent="0.2">
      <c r="A110" s="96" t="s">
        <v>438</v>
      </c>
      <c r="B110" s="96" t="s">
        <v>439</v>
      </c>
      <c r="C110" s="96" t="s">
        <v>296</v>
      </c>
      <c r="D110" s="96" t="s">
        <v>297</v>
      </c>
      <c r="E110" s="96">
        <v>37717512939.31739</v>
      </c>
      <c r="F110" s="96">
        <v>39827767715.51725</v>
      </c>
      <c r="G110" s="96">
        <v>42940736936.522942</v>
      </c>
      <c r="H110" s="96">
        <v>48293337277.680397</v>
      </c>
      <c r="I110" s="96">
        <v>47357737721.340431</v>
      </c>
      <c r="J110" s="96">
        <v>53568496994.890465</v>
      </c>
      <c r="K110" s="96">
        <v>58111783711.698601</v>
      </c>
      <c r="L110" s="96">
        <v>58701220412.171188</v>
      </c>
      <c r="M110" s="96">
        <v>61701165535.498016</v>
      </c>
      <c r="N110" s="96">
        <v>69616925098.318176</v>
      </c>
      <c r="O110" s="96">
        <v>80705059935.515335</v>
      </c>
      <c r="P110" s="96">
        <v>81142285537.882248</v>
      </c>
      <c r="Q110" s="96">
        <v>84848298578.822296</v>
      </c>
      <c r="R110" s="96">
        <v>97487299651.184189</v>
      </c>
      <c r="S110" s="96">
        <v>131508964990.96013</v>
      </c>
      <c r="T110" s="96">
        <v>157650028573.99622</v>
      </c>
      <c r="U110" s="96">
        <v>163967488049.44821</v>
      </c>
      <c r="V110" s="96">
        <v>178813353869.5863</v>
      </c>
      <c r="W110" s="96">
        <v>203219036415.7301</v>
      </c>
      <c r="X110" s="96">
        <v>235931371318.13895</v>
      </c>
      <c r="Y110" s="96">
        <v>279324217356.02319</v>
      </c>
      <c r="Z110" s="96">
        <v>411300180654.18329</v>
      </c>
      <c r="AA110" s="96">
        <v>387866230460.84052</v>
      </c>
      <c r="AB110" s="96">
        <v>323923006446.41333</v>
      </c>
      <c r="AC110" s="96">
        <v>297777135087.7135</v>
      </c>
      <c r="AD110" s="96">
        <v>306834857329.10645</v>
      </c>
      <c r="AE110" s="96">
        <v>302729046485.66833</v>
      </c>
      <c r="AF110" s="96">
        <v>319444456399.94189</v>
      </c>
      <c r="AG110" s="96">
        <v>325432169616.87695</v>
      </c>
      <c r="AH110" s="96">
        <v>318045684187.0719</v>
      </c>
      <c r="AI110" s="96">
        <v>343419308490.82349</v>
      </c>
      <c r="AJ110" s="96">
        <v>345374485113.0199</v>
      </c>
      <c r="AK110" s="96">
        <v>337798009297.58173</v>
      </c>
      <c r="AL110" s="96">
        <v>321656029262.05023</v>
      </c>
      <c r="AM110" s="96">
        <v>307247686482.12683</v>
      </c>
      <c r="AN110" s="96">
        <v>354908181611.73676</v>
      </c>
      <c r="AO110" s="96">
        <v>389481560035.59204</v>
      </c>
      <c r="AP110" s="96">
        <v>403132854610.12842</v>
      </c>
      <c r="AQ110" s="96">
        <v>409944717438.38525</v>
      </c>
      <c r="AR110" s="96">
        <v>422283044595.86908</v>
      </c>
      <c r="AS110" s="96">
        <v>468819560579.68048</v>
      </c>
      <c r="AT110" s="96">
        <v>465871870449.60803</v>
      </c>
      <c r="AU110" s="96">
        <v>504753408943.88745</v>
      </c>
      <c r="AV110" s="96">
        <v>564093821517.39648</v>
      </c>
      <c r="AW110" s="96">
        <v>660606024233.44666</v>
      </c>
      <c r="AX110" s="96">
        <v>768202754255.83728</v>
      </c>
      <c r="AY110" s="96">
        <v>926044037993.69788</v>
      </c>
      <c r="AZ110" s="96">
        <v>1090056250117.376</v>
      </c>
      <c r="BA110" s="96">
        <v>1300216193680.8149</v>
      </c>
      <c r="BB110" s="96">
        <v>1285278003255.9541</v>
      </c>
      <c r="BC110" s="96">
        <v>1478815100129.7227</v>
      </c>
      <c r="BD110" s="96">
        <v>1662399695257.606</v>
      </c>
      <c r="BE110" s="96">
        <v>1785050448630.613</v>
      </c>
      <c r="BF110" s="96">
        <v>1967697876874.4912</v>
      </c>
      <c r="BG110" s="96">
        <v>2104299978535.7332</v>
      </c>
      <c r="BH110" s="96">
        <v>2086410313106.8792</v>
      </c>
      <c r="BI110" s="96">
        <v>2039250773156.2495</v>
      </c>
      <c r="BJ110" s="96">
        <v>2110688903978.3123</v>
      </c>
      <c r="BK110" s="96">
        <v>2228356756468.4268</v>
      </c>
      <c r="BL110" s="96">
        <v>2332822025738.8667</v>
      </c>
      <c r="BM110" s="96">
        <v>2330805085536.4692</v>
      </c>
    </row>
    <row r="111" spans="1:65" x14ac:dyDescent="0.2">
      <c r="A111" s="96" t="s">
        <v>440</v>
      </c>
      <c r="B111" s="96" t="s">
        <v>441</v>
      </c>
      <c r="C111" s="96" t="s">
        <v>296</v>
      </c>
      <c r="D111" s="96" t="s">
        <v>297</v>
      </c>
      <c r="E111" s="96">
        <v>12063675731.376438</v>
      </c>
      <c r="F111" s="96">
        <v>12910219880.33633</v>
      </c>
      <c r="G111" s="96">
        <v>13806111069.885618</v>
      </c>
      <c r="H111" s="96">
        <v>14611953713.581821</v>
      </c>
      <c r="I111" s="96">
        <v>15945561034.346037</v>
      </c>
      <c r="J111" s="96">
        <v>17314191978.334435</v>
      </c>
      <c r="K111" s="96">
        <v>18833649405.725342</v>
      </c>
      <c r="L111" s="96">
        <v>18930428561.632637</v>
      </c>
      <c r="M111" s="96">
        <v>19982392385.934975</v>
      </c>
      <c r="N111" s="96">
        <v>22860731891.405926</v>
      </c>
      <c r="O111" s="96">
        <v>31424600434.648563</v>
      </c>
      <c r="P111" s="96">
        <v>29185312526.580837</v>
      </c>
      <c r="Q111" s="96">
        <v>32770751246.459717</v>
      </c>
      <c r="R111" s="96">
        <v>34960370826.591644</v>
      </c>
      <c r="S111" s="96">
        <v>50396645094.586136</v>
      </c>
      <c r="T111" s="96">
        <v>57971548556.843941</v>
      </c>
      <c r="U111" s="96">
        <v>69959744236.017502</v>
      </c>
      <c r="V111" s="96">
        <v>73756748308.939041</v>
      </c>
      <c r="W111" s="96">
        <v>80183719945.896027</v>
      </c>
      <c r="X111" s="96">
        <v>98427223929.084793</v>
      </c>
      <c r="Y111" s="96">
        <v>126263551075.00381</v>
      </c>
      <c r="Z111" s="96">
        <v>243041606845.55704</v>
      </c>
      <c r="AA111" s="96">
        <v>222135455967.80518</v>
      </c>
      <c r="AB111" s="96">
        <v>168565377618.36734</v>
      </c>
      <c r="AC111" s="96">
        <v>144657060881.99252</v>
      </c>
      <c r="AD111" s="96">
        <v>145317822842.84708</v>
      </c>
      <c r="AE111" s="96">
        <v>131018685648.96335</v>
      </c>
      <c r="AF111" s="96">
        <v>134041779464.82262</v>
      </c>
      <c r="AG111" s="96">
        <v>137621034504.24408</v>
      </c>
      <c r="AH111" s="96">
        <v>132645925455.21036</v>
      </c>
      <c r="AI111" s="96">
        <v>146299792605.76181</v>
      </c>
      <c r="AJ111" s="96">
        <v>146920912883.26929</v>
      </c>
      <c r="AK111" s="96">
        <v>147612949795.73987</v>
      </c>
      <c r="AL111" s="96">
        <v>131046031666.79253</v>
      </c>
      <c r="AM111" s="96">
        <v>132690298246.09181</v>
      </c>
      <c r="AN111" s="96">
        <v>155408747120.2652</v>
      </c>
      <c r="AO111" s="96">
        <v>171668896343.48712</v>
      </c>
      <c r="AP111" s="96">
        <v>175325578487.65497</v>
      </c>
      <c r="AQ111" s="96">
        <v>173354045166.02219</v>
      </c>
      <c r="AR111" s="96">
        <v>180693200742.6655</v>
      </c>
      <c r="AS111" s="96">
        <v>206247566076.23218</v>
      </c>
      <c r="AT111" s="96">
        <v>205813939996.96967</v>
      </c>
      <c r="AU111" s="96">
        <v>227295358596.99768</v>
      </c>
      <c r="AV111" s="96">
        <v>255069084599.53854</v>
      </c>
      <c r="AW111" s="96">
        <v>310751074106.67999</v>
      </c>
      <c r="AX111" s="96">
        <v>371615293327.31348</v>
      </c>
      <c r="AY111" s="96">
        <v>465367890006.91687</v>
      </c>
      <c r="AZ111" s="96">
        <v>536919702423.99695</v>
      </c>
      <c r="BA111" s="96">
        <v>636142375419.02148</v>
      </c>
      <c r="BB111" s="96">
        <v>596482217213.4646</v>
      </c>
      <c r="BC111" s="96">
        <v>700019005505.71277</v>
      </c>
      <c r="BD111" s="96">
        <v>804375869723.14685</v>
      </c>
      <c r="BE111" s="96">
        <v>889579521926.62537</v>
      </c>
      <c r="BF111" s="96">
        <v>965831920125.88367</v>
      </c>
      <c r="BG111" s="96">
        <v>1036807352387.696</v>
      </c>
      <c r="BH111" s="96">
        <v>999690354041.4353</v>
      </c>
      <c r="BI111" s="96">
        <v>930903842237.04016</v>
      </c>
      <c r="BJ111" s="96">
        <v>919474226980.61658</v>
      </c>
      <c r="BK111" s="96">
        <v>959604463467.89771</v>
      </c>
      <c r="BL111" s="96">
        <v>987263626955.7323</v>
      </c>
      <c r="BM111" s="96">
        <v>955550161950.50195</v>
      </c>
    </row>
    <row r="112" spans="1:65" x14ac:dyDescent="0.2">
      <c r="A112" s="96" t="s">
        <v>157</v>
      </c>
      <c r="B112" s="96" t="s">
        <v>442</v>
      </c>
      <c r="C112" s="96" t="s">
        <v>296</v>
      </c>
      <c r="D112" s="96" t="s">
        <v>297</v>
      </c>
      <c r="L112" s="96">
        <v>5667756644.8314066</v>
      </c>
      <c r="M112" s="96">
        <v>7076465295.3332701</v>
      </c>
      <c r="N112" s="96">
        <v>8337423312.8834352</v>
      </c>
      <c r="O112" s="96">
        <v>9150684931.5068493</v>
      </c>
      <c r="P112" s="96">
        <v>9333536359.7988758</v>
      </c>
      <c r="Q112" s="96">
        <v>10997590361.445784</v>
      </c>
      <c r="R112" s="96">
        <v>16273253012.048193</v>
      </c>
      <c r="S112" s="96">
        <v>25802409638.554218</v>
      </c>
      <c r="T112" s="96">
        <v>30463855421.686749</v>
      </c>
      <c r="U112" s="96">
        <v>37269156626.506027</v>
      </c>
      <c r="V112" s="96">
        <v>45808915662.650604</v>
      </c>
      <c r="W112" s="96">
        <v>51455719099.920738</v>
      </c>
      <c r="X112" s="96">
        <v>51400186379.302818</v>
      </c>
      <c r="Y112" s="96">
        <v>72482337370.346436</v>
      </c>
      <c r="Z112" s="96">
        <v>85518233450.77742</v>
      </c>
      <c r="AA112" s="96">
        <v>90158449307.232712</v>
      </c>
      <c r="AB112" s="96">
        <v>81052283404.610153</v>
      </c>
      <c r="AC112" s="96">
        <v>84853699994.046661</v>
      </c>
      <c r="AD112" s="96">
        <v>85289491750.321732</v>
      </c>
      <c r="AE112" s="96">
        <v>79954072569.850189</v>
      </c>
      <c r="AF112" s="96">
        <v>75929617576.87944</v>
      </c>
      <c r="AG112" s="96">
        <v>84300174477.200775</v>
      </c>
      <c r="AH112" s="96">
        <v>94451427898.33786</v>
      </c>
      <c r="AI112" s="96">
        <v>106140727357.03163</v>
      </c>
      <c r="AJ112" s="96">
        <v>116621996217.13341</v>
      </c>
      <c r="AK112" s="96">
        <v>128026966579.96375</v>
      </c>
      <c r="AL112" s="96">
        <v>158006700301.5332</v>
      </c>
      <c r="AM112" s="96">
        <v>176892143931.50528</v>
      </c>
      <c r="AN112" s="96">
        <v>202132028723.11533</v>
      </c>
      <c r="AO112" s="96">
        <v>227369679374.9733</v>
      </c>
      <c r="AP112" s="96">
        <v>215748998609.63501</v>
      </c>
      <c r="AQ112" s="96">
        <v>95445547872.715027</v>
      </c>
      <c r="AR112" s="96">
        <v>140001351215.46185</v>
      </c>
      <c r="AS112" s="96">
        <v>165021012077.80963</v>
      </c>
      <c r="AT112" s="96">
        <v>160446947784.90857</v>
      </c>
      <c r="AU112" s="96">
        <v>195660611165.18344</v>
      </c>
      <c r="AV112" s="96">
        <v>234772463823.80835</v>
      </c>
      <c r="AW112" s="96">
        <v>256836875295.4519</v>
      </c>
      <c r="AX112" s="96">
        <v>285868618224.01721</v>
      </c>
      <c r="AY112" s="96">
        <v>364570514304.84985</v>
      </c>
      <c r="AZ112" s="96">
        <v>432216737774.86053</v>
      </c>
      <c r="BA112" s="96">
        <v>510228634992.25824</v>
      </c>
      <c r="BB112" s="96">
        <v>539580085612.40143</v>
      </c>
      <c r="BC112" s="96">
        <v>755094160363.07092</v>
      </c>
      <c r="BD112" s="96">
        <v>892969107923.09424</v>
      </c>
      <c r="BE112" s="96">
        <v>917869910105.74915</v>
      </c>
      <c r="BF112" s="96">
        <v>912524136718.01819</v>
      </c>
      <c r="BG112" s="96">
        <v>890814755233.22534</v>
      </c>
      <c r="BH112" s="96">
        <v>860854235065.07898</v>
      </c>
      <c r="BI112" s="96">
        <v>931877364177.7417</v>
      </c>
      <c r="BJ112" s="96">
        <v>1015618742565.8127</v>
      </c>
      <c r="BK112" s="96">
        <v>1042271531011.9897</v>
      </c>
      <c r="BL112" s="96">
        <v>1119091259074.6206</v>
      </c>
      <c r="BM112" s="96">
        <v>1058423838345.1445</v>
      </c>
    </row>
    <row r="113" spans="1:65" x14ac:dyDescent="0.2">
      <c r="A113" s="96" t="s">
        <v>443</v>
      </c>
      <c r="B113" s="96" t="s">
        <v>444</v>
      </c>
      <c r="C113" s="96" t="s">
        <v>296</v>
      </c>
      <c r="D113" s="96" t="s">
        <v>297</v>
      </c>
      <c r="E113" s="96">
        <v>26675755356.451977</v>
      </c>
      <c r="F113" s="96">
        <v>27957707199.326836</v>
      </c>
      <c r="G113" s="96">
        <v>30280698933.078381</v>
      </c>
      <c r="H113" s="96">
        <v>35169326198.953033</v>
      </c>
      <c r="I113" s="96">
        <v>32519705551.449409</v>
      </c>
      <c r="J113" s="96">
        <v>37664219180.166443</v>
      </c>
      <c r="K113" s="96">
        <v>40796537015.613968</v>
      </c>
      <c r="L113" s="96">
        <v>41324926151.010857</v>
      </c>
      <c r="M113" s="96">
        <v>43335098645.866219</v>
      </c>
      <c r="N113" s="96">
        <v>48515700079.114449</v>
      </c>
      <c r="O113" s="96">
        <v>50311788697.219604</v>
      </c>
      <c r="P113" s="96">
        <v>53480333040.854904</v>
      </c>
      <c r="Q113" s="96">
        <v>53219120176.657364</v>
      </c>
      <c r="R113" s="96">
        <v>64377974836.108467</v>
      </c>
      <c r="S113" s="96">
        <v>82960979973.492538</v>
      </c>
      <c r="T113" s="96">
        <v>102412042287.2002</v>
      </c>
      <c r="U113" s="96">
        <v>94808612387.995636</v>
      </c>
      <c r="V113" s="96">
        <v>106466107202.83022</v>
      </c>
      <c r="W113" s="96">
        <v>125414067978.35938</v>
      </c>
      <c r="X113" s="96">
        <v>139126865736.57288</v>
      </c>
      <c r="Y113" s="96">
        <v>152917952318.48773</v>
      </c>
      <c r="Z113" s="96">
        <v>155979483162.71878</v>
      </c>
      <c r="AA113" s="96">
        <v>155367986288.66687</v>
      </c>
      <c r="AB113" s="96">
        <v>149604667149.61316</v>
      </c>
      <c r="AC113" s="96">
        <v>149595078750.68719</v>
      </c>
      <c r="AD113" s="96">
        <v>158459503789.92633</v>
      </c>
      <c r="AE113" s="96">
        <v>170592461617.29788</v>
      </c>
      <c r="AF113" s="96">
        <v>184795081468.03714</v>
      </c>
      <c r="AG113" s="96">
        <v>187050306057.67038</v>
      </c>
      <c r="AH113" s="96">
        <v>184833281990.54648</v>
      </c>
      <c r="AI113" s="96">
        <v>196214080824.07178</v>
      </c>
      <c r="AJ113" s="96">
        <v>197571733063.95624</v>
      </c>
      <c r="AK113" s="96">
        <v>188882256941.86993</v>
      </c>
      <c r="AL113" s="96">
        <v>190409642204.43356</v>
      </c>
      <c r="AM113" s="96">
        <v>173665839726.03494</v>
      </c>
      <c r="AN113" s="96">
        <v>198270615208.05524</v>
      </c>
      <c r="AO113" s="96">
        <v>216359686784.30746</v>
      </c>
      <c r="AP113" s="96">
        <v>226523298225.00562</v>
      </c>
      <c r="AQ113" s="96">
        <v>235744740521.60834</v>
      </c>
      <c r="AR113" s="96">
        <v>240520764703.0827</v>
      </c>
      <c r="AS113" s="96">
        <v>261066777793.37115</v>
      </c>
      <c r="AT113" s="96">
        <v>258521823202.30502</v>
      </c>
      <c r="AU113" s="96">
        <v>275593890301.53168</v>
      </c>
      <c r="AV113" s="96">
        <v>306909263344.76599</v>
      </c>
      <c r="AW113" s="96">
        <v>347009511029.2984</v>
      </c>
      <c r="AX113" s="96">
        <v>392965288694.42346</v>
      </c>
      <c r="AY113" s="96">
        <v>455778020734.65436</v>
      </c>
      <c r="AZ113" s="96">
        <v>547703120153.87213</v>
      </c>
      <c r="BA113" s="96">
        <v>658088195925.57751</v>
      </c>
      <c r="BB113" s="96">
        <v>685740468150.45422</v>
      </c>
      <c r="BC113" s="96">
        <v>774067284792.03943</v>
      </c>
      <c r="BD113" s="96">
        <v>851164103194.17712</v>
      </c>
      <c r="BE113" s="96">
        <v>885743465109.46228</v>
      </c>
      <c r="BF113" s="96">
        <v>992492158999.46411</v>
      </c>
      <c r="BG113" s="96">
        <v>1057127836058.3114</v>
      </c>
      <c r="BH113" s="96">
        <v>1078896616196.7627</v>
      </c>
      <c r="BI113" s="96">
        <v>1105318283185.9417</v>
      </c>
      <c r="BJ113" s="96">
        <v>1192482879144.8047</v>
      </c>
      <c r="BK113" s="96">
        <v>1271203826064.2498</v>
      </c>
      <c r="BL113" s="96">
        <v>1350252498357.1716</v>
      </c>
      <c r="BM113" s="96">
        <v>1383767789763.0505</v>
      </c>
    </row>
    <row r="114" spans="1:65" x14ac:dyDescent="0.2">
      <c r="A114" s="96" t="s">
        <v>445</v>
      </c>
      <c r="B114" s="96" t="s">
        <v>446</v>
      </c>
      <c r="C114" s="96" t="s">
        <v>296</v>
      </c>
      <c r="D114" s="96" t="s">
        <v>297</v>
      </c>
      <c r="AN114" s="96">
        <v>914762873.68915319</v>
      </c>
      <c r="AO114" s="96">
        <v>1023005862.7792743</v>
      </c>
      <c r="AP114" s="96">
        <v>1180968165.4085984</v>
      </c>
      <c r="AQ114" s="96">
        <v>1382605389.3205488</v>
      </c>
      <c r="AR114" s="96">
        <v>1567402513.6964228</v>
      </c>
      <c r="AS114" s="96">
        <v>1563667799.6157825</v>
      </c>
      <c r="AT114" s="96">
        <v>1659131243.7383714</v>
      </c>
      <c r="AU114" s="96">
        <v>1947332921.7471831</v>
      </c>
      <c r="AV114" s="96">
        <v>2328658227.8481011</v>
      </c>
      <c r="AW114" s="96">
        <v>2822358473.1698322</v>
      </c>
      <c r="AX114" s="96">
        <v>3032399999.9999995</v>
      </c>
      <c r="AY114" s="96">
        <v>3422651333.9466424</v>
      </c>
      <c r="AZ114" s="96">
        <v>4466100440.1760702</v>
      </c>
      <c r="BA114" s="96">
        <v>5928420955.8823528</v>
      </c>
      <c r="BB114" s="96">
        <v>5487083657.8906374</v>
      </c>
      <c r="BC114" s="96">
        <v>5920177688.5043268</v>
      </c>
      <c r="BD114" s="96">
        <v>6566098381.6696043</v>
      </c>
      <c r="BE114" s="96">
        <v>6690725118.4834127</v>
      </c>
      <c r="BF114" s="96">
        <v>7000748788.494606</v>
      </c>
      <c r="BG114" s="96">
        <v>7708834951.4563103</v>
      </c>
      <c r="BH114" s="96">
        <v>7085288006.111536</v>
      </c>
      <c r="BI114" s="96">
        <v>6846691871.4555759</v>
      </c>
      <c r="BJ114" s="96">
        <v>6979581724.5817242</v>
      </c>
      <c r="BK114" s="96">
        <v>7491969312.8752499</v>
      </c>
    </row>
    <row r="115" spans="1:65" x14ac:dyDescent="0.2">
      <c r="A115" s="96" t="s">
        <v>156</v>
      </c>
      <c r="B115" s="96" t="s">
        <v>447</v>
      </c>
      <c r="C115" s="96" t="s">
        <v>296</v>
      </c>
      <c r="D115" s="96" t="s">
        <v>297</v>
      </c>
      <c r="E115" s="96">
        <v>37029883875.457275</v>
      </c>
      <c r="F115" s="96">
        <v>39232435784.094589</v>
      </c>
      <c r="G115" s="96">
        <v>42161481858.701363</v>
      </c>
      <c r="H115" s="96">
        <v>48421923458.741257</v>
      </c>
      <c r="I115" s="96">
        <v>56480289940.826149</v>
      </c>
      <c r="J115" s="96">
        <v>59554854574.794205</v>
      </c>
      <c r="K115" s="96">
        <v>45865462033.909996</v>
      </c>
      <c r="L115" s="96">
        <v>50134942203.446663</v>
      </c>
      <c r="M115" s="96">
        <v>53085455870.82267</v>
      </c>
      <c r="N115" s="96">
        <v>58447995016.849335</v>
      </c>
      <c r="O115" s="96">
        <v>62422483054.517334</v>
      </c>
      <c r="P115" s="96">
        <v>67350988020.904114</v>
      </c>
      <c r="Q115" s="96">
        <v>71463193830.406448</v>
      </c>
      <c r="R115" s="96">
        <v>85515269585.522049</v>
      </c>
      <c r="S115" s="96">
        <v>99525899115.77562</v>
      </c>
      <c r="T115" s="96">
        <v>98472796457.113968</v>
      </c>
      <c r="U115" s="96">
        <v>102717164465.89397</v>
      </c>
      <c r="V115" s="96">
        <v>121487322474.2984</v>
      </c>
      <c r="W115" s="96">
        <v>137300295308.0378</v>
      </c>
      <c r="X115" s="96">
        <v>152991653792.86441</v>
      </c>
      <c r="Y115" s="96">
        <v>186325345089.75394</v>
      </c>
      <c r="Z115" s="96">
        <v>193490610032.09958</v>
      </c>
      <c r="AA115" s="96">
        <v>200715145360.91833</v>
      </c>
      <c r="AB115" s="96">
        <v>218262273410.09882</v>
      </c>
      <c r="AC115" s="96">
        <v>212158234164.06015</v>
      </c>
      <c r="AD115" s="96">
        <v>232511877842.0408</v>
      </c>
      <c r="AE115" s="96">
        <v>248985994044.19974</v>
      </c>
      <c r="AF115" s="96">
        <v>279033584092.15869</v>
      </c>
      <c r="AG115" s="96">
        <v>296588994812.05939</v>
      </c>
      <c r="AH115" s="96">
        <v>296042354986.12561</v>
      </c>
      <c r="AI115" s="96">
        <v>320979026419.63342</v>
      </c>
      <c r="AJ115" s="96">
        <v>270105341879.22638</v>
      </c>
      <c r="AK115" s="96">
        <v>288208430383.96442</v>
      </c>
      <c r="AL115" s="96">
        <v>279296022987.91937</v>
      </c>
      <c r="AM115" s="96">
        <v>327275583539.55865</v>
      </c>
      <c r="AN115" s="96">
        <v>360281952716.79681</v>
      </c>
      <c r="AO115" s="96">
        <v>392897054348.07104</v>
      </c>
      <c r="AP115" s="96">
        <v>415867753863.87433</v>
      </c>
      <c r="AQ115" s="96">
        <v>421351477504.74298</v>
      </c>
      <c r="AR115" s="96">
        <v>458820417337.80707</v>
      </c>
      <c r="AS115" s="96">
        <v>468394937262.36993</v>
      </c>
      <c r="AT115" s="96">
        <v>485441014538.63824</v>
      </c>
      <c r="AU115" s="96">
        <v>514937948870.08038</v>
      </c>
      <c r="AV115" s="96">
        <v>607699285433.87195</v>
      </c>
      <c r="AW115" s="96">
        <v>709148514804.65942</v>
      </c>
      <c r="AX115" s="96">
        <v>820381595512.90161</v>
      </c>
      <c r="AY115" s="96">
        <v>940259888792.14136</v>
      </c>
      <c r="AZ115" s="96">
        <v>1216735441524.8618</v>
      </c>
      <c r="BA115" s="96">
        <v>1198895582137.5146</v>
      </c>
      <c r="BB115" s="96">
        <v>1341886602798.6855</v>
      </c>
      <c r="BC115" s="96">
        <v>1675615335600.5637</v>
      </c>
      <c r="BD115" s="96">
        <v>1823049927772.0461</v>
      </c>
      <c r="BE115" s="96">
        <v>1827637859136.2344</v>
      </c>
      <c r="BF115" s="96">
        <v>1856722121394.4189</v>
      </c>
      <c r="BG115" s="96">
        <v>2039127446299.302</v>
      </c>
      <c r="BH115" s="96">
        <v>2103587813812.1995</v>
      </c>
      <c r="BI115" s="96">
        <v>2294797980509.5122</v>
      </c>
      <c r="BJ115" s="96">
        <v>2651472946375.0469</v>
      </c>
      <c r="BK115" s="96">
        <v>2701111782774.5703</v>
      </c>
      <c r="BL115" s="96">
        <v>2870504096717.4771</v>
      </c>
      <c r="BM115" s="96">
        <v>2622983732006.4468</v>
      </c>
    </row>
    <row r="116" spans="1:65" x14ac:dyDescent="0.2">
      <c r="A116" s="96" t="s">
        <v>448</v>
      </c>
      <c r="B116" s="96" t="s">
        <v>449</v>
      </c>
      <c r="C116" s="96" t="s">
        <v>296</v>
      </c>
      <c r="D116" s="96" t="s">
        <v>297</v>
      </c>
    </row>
    <row r="117" spans="1:65" x14ac:dyDescent="0.2">
      <c r="A117" s="96" t="s">
        <v>160</v>
      </c>
      <c r="B117" s="96" t="s">
        <v>450</v>
      </c>
      <c r="C117" s="96" t="s">
        <v>296</v>
      </c>
      <c r="D117" s="96" t="s">
        <v>297</v>
      </c>
      <c r="E117" s="96">
        <v>1939329775.4373901</v>
      </c>
      <c r="F117" s="96">
        <v>2088012282.3566668</v>
      </c>
      <c r="G117" s="96">
        <v>2260349684.086246</v>
      </c>
      <c r="H117" s="96">
        <v>2430843768.4455333</v>
      </c>
      <c r="I117" s="96">
        <v>2766608945.874023</v>
      </c>
      <c r="J117" s="96">
        <v>2945704142.9976544</v>
      </c>
      <c r="K117" s="96">
        <v>3104034393.2316236</v>
      </c>
      <c r="L117" s="96">
        <v>3343636773.3675852</v>
      </c>
      <c r="M117" s="96">
        <v>3278584478.3302269</v>
      </c>
      <c r="N117" s="96">
        <v>3787077343.7278252</v>
      </c>
      <c r="O117" s="96">
        <v>4396684936.6849365</v>
      </c>
      <c r="P117" s="96">
        <v>5099049444.2315063</v>
      </c>
      <c r="Q117" s="96">
        <v>6319051927.6160507</v>
      </c>
      <c r="R117" s="96">
        <v>7482346131.5840254</v>
      </c>
      <c r="S117" s="96">
        <v>7898097956.1774988</v>
      </c>
      <c r="T117" s="96">
        <v>9485294425.0871086</v>
      </c>
      <c r="U117" s="96">
        <v>9455237758.2790833</v>
      </c>
      <c r="V117" s="96">
        <v>11250103036.131336</v>
      </c>
      <c r="W117" s="96">
        <v>14650291452.733313</v>
      </c>
      <c r="X117" s="96">
        <v>18322206640.876854</v>
      </c>
      <c r="Y117" s="96">
        <v>21751265576.954201</v>
      </c>
      <c r="Z117" s="96">
        <v>20673430092.533905</v>
      </c>
      <c r="AA117" s="96">
        <v>21478119830.091663</v>
      </c>
      <c r="AB117" s="96">
        <v>20769303122.247234</v>
      </c>
      <c r="AC117" s="96">
        <v>20109800239.03022</v>
      </c>
      <c r="AD117" s="96">
        <v>21273347214.125092</v>
      </c>
      <c r="AE117" s="96">
        <v>28719072700.296738</v>
      </c>
      <c r="AF117" s="96">
        <v>33925835674.157303</v>
      </c>
      <c r="AG117" s="96">
        <v>37778818236.35273</v>
      </c>
      <c r="AH117" s="96">
        <v>39244542917.736351</v>
      </c>
      <c r="AI117" s="96">
        <v>49313360687.768654</v>
      </c>
      <c r="AJ117" s="96">
        <v>49795307390.036758</v>
      </c>
      <c r="AK117" s="96">
        <v>55927302693.286888</v>
      </c>
      <c r="AL117" s="96">
        <v>52425693685.312248</v>
      </c>
      <c r="AM117" s="96">
        <v>57106606595.995293</v>
      </c>
      <c r="AN117" s="96">
        <v>69150661616.161606</v>
      </c>
      <c r="AO117" s="96">
        <v>75786499495.967743</v>
      </c>
      <c r="AP117" s="96">
        <v>82821063753.581665</v>
      </c>
      <c r="AQ117" s="96">
        <v>90121737131.322189</v>
      </c>
      <c r="AR117" s="96">
        <v>98730943959.087997</v>
      </c>
      <c r="AS117" s="96">
        <v>99871239174.497894</v>
      </c>
      <c r="AT117" s="96">
        <v>109181142729.30649</v>
      </c>
      <c r="AU117" s="96">
        <v>127946590438.54697</v>
      </c>
      <c r="AV117" s="96">
        <v>164259648984.19864</v>
      </c>
      <c r="AW117" s="96">
        <v>193927356592.99725</v>
      </c>
      <c r="AX117" s="96">
        <v>211703631389.13071</v>
      </c>
      <c r="AY117" s="96">
        <v>231983616861.12155</v>
      </c>
      <c r="AZ117" s="96">
        <v>269818695592.66354</v>
      </c>
      <c r="BA117" s="96">
        <v>274819833015.96603</v>
      </c>
      <c r="BB117" s="96">
        <v>235879085857.18256</v>
      </c>
      <c r="BC117" s="96">
        <v>222071182064.2135</v>
      </c>
      <c r="BD117" s="96">
        <v>237644567329.29129</v>
      </c>
      <c r="BE117" s="96">
        <v>224984397510.31018</v>
      </c>
      <c r="BF117" s="96">
        <v>238483849535.57352</v>
      </c>
      <c r="BG117" s="96">
        <v>258909619169.70004</v>
      </c>
      <c r="BH117" s="96">
        <v>291521892625.047</v>
      </c>
      <c r="BI117" s="96">
        <v>299556360839.63129</v>
      </c>
      <c r="BJ117" s="96">
        <v>338503196943.16699</v>
      </c>
      <c r="BK117" s="96">
        <v>385967106117.0993</v>
      </c>
      <c r="BL117" s="96">
        <v>398590210120.33661</v>
      </c>
      <c r="BM117" s="96">
        <v>418621818482.30463</v>
      </c>
    </row>
    <row r="118" spans="1:65" x14ac:dyDescent="0.2">
      <c r="A118" s="96" t="s">
        <v>451</v>
      </c>
      <c r="B118" s="96" t="s">
        <v>452</v>
      </c>
      <c r="C118" s="96" t="s">
        <v>296</v>
      </c>
      <c r="D118" s="96" t="s">
        <v>297</v>
      </c>
      <c r="E118" s="96">
        <v>4199134389.9036956</v>
      </c>
      <c r="F118" s="96">
        <v>4426949094.8403034</v>
      </c>
      <c r="G118" s="96">
        <v>4693566416.4834585</v>
      </c>
      <c r="H118" s="96">
        <v>4928628018.3875914</v>
      </c>
      <c r="I118" s="96">
        <v>5379845647.7013855</v>
      </c>
      <c r="J118" s="96">
        <v>6197319929.0403833</v>
      </c>
      <c r="K118" s="96">
        <v>6789938671.7509441</v>
      </c>
      <c r="L118" s="96">
        <v>7555383690.1599998</v>
      </c>
      <c r="M118" s="96">
        <v>8623172959.8980331</v>
      </c>
      <c r="N118" s="96">
        <v>9743089607.4958687</v>
      </c>
      <c r="O118" s="96">
        <v>10976245153.589386</v>
      </c>
      <c r="P118" s="96">
        <v>13731801564.090826</v>
      </c>
      <c r="Q118" s="96">
        <v>17153463263.108646</v>
      </c>
      <c r="R118" s="96">
        <v>27081698249.508286</v>
      </c>
      <c r="S118" s="96">
        <v>46209092072.138268</v>
      </c>
      <c r="T118" s="96">
        <v>51776222349.886902</v>
      </c>
      <c r="U118" s="96">
        <v>68055295080.753807</v>
      </c>
      <c r="V118" s="96">
        <v>80600122701.963196</v>
      </c>
      <c r="W118" s="96">
        <v>77994316621.481384</v>
      </c>
      <c r="X118" s="96">
        <v>90391877325.928497</v>
      </c>
      <c r="Y118" s="96">
        <v>94362275580.022903</v>
      </c>
      <c r="Z118" s="96">
        <v>100499312749.92252</v>
      </c>
      <c r="AA118" s="96">
        <v>125948756439.48515</v>
      </c>
      <c r="AB118" s="96">
        <v>156365156618.24072</v>
      </c>
      <c r="AC118" s="96">
        <v>162276728619.51862</v>
      </c>
      <c r="AD118" s="96">
        <v>180183629599.68427</v>
      </c>
      <c r="AE118" s="96">
        <v>209094561833.48007</v>
      </c>
      <c r="AF118" s="96">
        <v>134009995923.16888</v>
      </c>
      <c r="AG118" s="96">
        <v>123057861333.90797</v>
      </c>
      <c r="AH118" s="96">
        <v>120496362916.27124</v>
      </c>
      <c r="AI118" s="96">
        <v>124813263926.22499</v>
      </c>
      <c r="AL118" s="96">
        <v>63743623232.012009</v>
      </c>
      <c r="AM118" s="96">
        <v>71841461172.59639</v>
      </c>
      <c r="AN118" s="96">
        <v>96419225743.673676</v>
      </c>
      <c r="AO118" s="96">
        <v>120403931885.44078</v>
      </c>
      <c r="AP118" s="96">
        <v>113919163421.15488</v>
      </c>
      <c r="AQ118" s="96">
        <v>110276913362.5078</v>
      </c>
      <c r="AR118" s="96">
        <v>113848450088.35091</v>
      </c>
      <c r="AS118" s="96">
        <v>109591707802.21602</v>
      </c>
      <c r="AT118" s="96">
        <v>126878750295.94432</v>
      </c>
      <c r="AU118" s="96">
        <v>128626917503.71953</v>
      </c>
      <c r="AV118" s="96">
        <v>153544751395.43008</v>
      </c>
      <c r="AW118" s="96">
        <v>190043433964.84137</v>
      </c>
      <c r="AX118" s="96">
        <v>226452138291.54214</v>
      </c>
      <c r="AY118" s="96">
        <v>266298911661.14447</v>
      </c>
      <c r="AZ118" s="96">
        <v>349881601458.56036</v>
      </c>
      <c r="BA118" s="96">
        <v>412336172446.84943</v>
      </c>
      <c r="BB118" s="96">
        <v>416397025729.36102</v>
      </c>
      <c r="BC118" s="96">
        <v>486807615326.14691</v>
      </c>
      <c r="BD118" s="96">
        <v>580764902917.43909</v>
      </c>
      <c r="BE118" s="96">
        <v>598868460912.84668</v>
      </c>
      <c r="BF118" s="96">
        <v>460293149324.32556</v>
      </c>
      <c r="BG118" s="96">
        <v>432687036177.81818</v>
      </c>
      <c r="BH118" s="96">
        <v>384951479697.42004</v>
      </c>
      <c r="BI118" s="96">
        <v>417983583565.53992</v>
      </c>
      <c r="BJ118" s="96">
        <v>445345256459.10547</v>
      </c>
      <c r="BK118" s="96">
        <v>294356680624.65833</v>
      </c>
      <c r="BL118" s="96">
        <v>258245497664.39365</v>
      </c>
      <c r="BM118" s="96">
        <v>191718271483.75903</v>
      </c>
    </row>
    <row r="119" spans="1:65" x14ac:dyDescent="0.2">
      <c r="A119" s="96" t="s">
        <v>159</v>
      </c>
      <c r="B119" s="96" t="s">
        <v>453</v>
      </c>
      <c r="C119" s="96" t="s">
        <v>296</v>
      </c>
      <c r="D119" s="96" t="s">
        <v>297</v>
      </c>
      <c r="G119" s="96">
        <v>1954634836.1803417</v>
      </c>
      <c r="H119" s="96">
        <v>1978437692.523103</v>
      </c>
      <c r="I119" s="96">
        <v>2340521142.5371046</v>
      </c>
      <c r="M119" s="96">
        <v>2896947633.7160463</v>
      </c>
      <c r="N119" s="96">
        <v>3008120974.516942</v>
      </c>
      <c r="O119" s="96">
        <v>3281713805.6566792</v>
      </c>
      <c r="P119" s="96">
        <v>3865346534.6534657</v>
      </c>
      <c r="Q119" s="96">
        <v>4113848002.4031243</v>
      </c>
      <c r="R119" s="96">
        <v>5134367778.1446018</v>
      </c>
      <c r="S119" s="96">
        <v>11516762614.290552</v>
      </c>
      <c r="T119" s="96">
        <v>13458516762.61429</v>
      </c>
      <c r="U119" s="96">
        <v>17754825601.083645</v>
      </c>
      <c r="V119" s="96">
        <v>19838130714.527599</v>
      </c>
      <c r="W119" s="96">
        <v>23762275651.879444</v>
      </c>
      <c r="X119" s="96">
        <v>37816457839.485268</v>
      </c>
      <c r="Y119" s="96">
        <v>52569000000</v>
      </c>
      <c r="Z119" s="96">
        <v>37823000000</v>
      </c>
      <c r="AA119" s="96">
        <v>42382333333.333336</v>
      </c>
      <c r="AB119" s="96">
        <v>40712903225.80645</v>
      </c>
      <c r="AC119" s="96">
        <v>46938387096.774193</v>
      </c>
      <c r="AD119" s="96">
        <v>48425161290.322578</v>
      </c>
      <c r="AE119" s="96">
        <v>47264516129.032257</v>
      </c>
      <c r="AF119" s="96">
        <v>56774193548.3871</v>
      </c>
      <c r="AG119" s="96">
        <v>62684516129.032257</v>
      </c>
      <c r="AH119" s="96">
        <v>65831935483.870972</v>
      </c>
      <c r="AI119" s="96">
        <v>180408064516.12903</v>
      </c>
      <c r="AJ119" s="96">
        <v>407796349.66378486</v>
      </c>
      <c r="AK119" s="96">
        <v>553671957.67195761</v>
      </c>
      <c r="AL119" s="96">
        <v>1031944881.1318939</v>
      </c>
      <c r="AM119" s="96">
        <v>3991349282.7572927</v>
      </c>
      <c r="AN119" s="96">
        <v>12894029888.112158</v>
      </c>
      <c r="AO119" s="96">
        <v>10433698621.342705</v>
      </c>
      <c r="AP119" s="96">
        <v>20764857056.379494</v>
      </c>
      <c r="AQ119" s="96">
        <v>20617405044.242462</v>
      </c>
      <c r="AR119" s="96">
        <v>36881601583.819359</v>
      </c>
      <c r="AS119" s="96">
        <v>48364250943.905067</v>
      </c>
      <c r="AT119" s="96">
        <v>36176430128.805725</v>
      </c>
      <c r="AU119" s="96">
        <v>32928454672.424591</v>
      </c>
      <c r="AV119" s="96">
        <v>21921569478.816261</v>
      </c>
      <c r="AW119" s="96">
        <v>36627901762.063011</v>
      </c>
      <c r="AX119" s="96">
        <v>49954890353.260872</v>
      </c>
      <c r="AY119" s="96">
        <v>65140147197.121475</v>
      </c>
      <c r="AZ119" s="96">
        <v>88837055195.261948</v>
      </c>
      <c r="BA119" s="96">
        <v>131614433712.24457</v>
      </c>
      <c r="BB119" s="96">
        <v>111657581662.34955</v>
      </c>
      <c r="BC119" s="96">
        <v>138516722649.57266</v>
      </c>
      <c r="BD119" s="96">
        <v>185749664444.44446</v>
      </c>
      <c r="BE119" s="96">
        <v>218002481737.69147</v>
      </c>
      <c r="BF119" s="96">
        <v>234637675128.64493</v>
      </c>
      <c r="BG119" s="96">
        <v>228415656174.95712</v>
      </c>
      <c r="BH119" s="96">
        <v>166774109673.73242</v>
      </c>
      <c r="BI119" s="96">
        <v>166602488747.88495</v>
      </c>
      <c r="BJ119" s="96">
        <v>190643898226.35135</v>
      </c>
      <c r="BK119" s="96">
        <v>212271807144.36694</v>
      </c>
      <c r="BL119" s="96">
        <v>222434137055.83755</v>
      </c>
      <c r="BM119" s="96">
        <v>167224432560.31879</v>
      </c>
    </row>
    <row r="120" spans="1:65" x14ac:dyDescent="0.2">
      <c r="A120" s="96" t="s">
        <v>155</v>
      </c>
      <c r="B120" s="96" t="s">
        <v>454</v>
      </c>
      <c r="C120" s="96" t="s">
        <v>296</v>
      </c>
      <c r="D120" s="96" t="s">
        <v>297</v>
      </c>
      <c r="E120" s="96">
        <v>248434096.96872595</v>
      </c>
      <c r="F120" s="96">
        <v>253885656.32925302</v>
      </c>
      <c r="G120" s="96">
        <v>284916516.15953743</v>
      </c>
      <c r="H120" s="96">
        <v>340061650.11989796</v>
      </c>
      <c r="I120" s="96">
        <v>434267936.91458338</v>
      </c>
      <c r="J120" s="96">
        <v>523694949.37068927</v>
      </c>
      <c r="K120" s="96">
        <v>628893310.39992595</v>
      </c>
      <c r="L120" s="96">
        <v>621225962.15470791</v>
      </c>
      <c r="M120" s="96">
        <v>474399471.62235904</v>
      </c>
      <c r="N120" s="96">
        <v>414709311.35295987</v>
      </c>
      <c r="O120" s="96">
        <v>526704545.45454544</v>
      </c>
      <c r="P120" s="96">
        <v>670251136.36363637</v>
      </c>
      <c r="Q120" s="96">
        <v>839652164.06072962</v>
      </c>
      <c r="R120" s="96">
        <v>1154440252.9679353</v>
      </c>
      <c r="S120" s="96">
        <v>1515190595.2976487</v>
      </c>
      <c r="T120" s="96">
        <v>1406875081.327261</v>
      </c>
      <c r="U120" s="96">
        <v>1669488389.9654169</v>
      </c>
      <c r="V120" s="96">
        <v>2208509076.2809877</v>
      </c>
      <c r="W120" s="96">
        <v>2511826196.0089998</v>
      </c>
      <c r="X120" s="96">
        <v>2853435053.8854227</v>
      </c>
      <c r="Y120" s="96">
        <v>3381419042.8547606</v>
      </c>
      <c r="Z120" s="96">
        <v>3492997010.0495558</v>
      </c>
      <c r="AA120" s="96">
        <v>3206626563.5752745</v>
      </c>
      <c r="AB120" s="96">
        <v>2765950295.457839</v>
      </c>
      <c r="AC120" s="96">
        <v>2864441355.853056</v>
      </c>
      <c r="AD120" s="96">
        <v>2984052332.458797</v>
      </c>
      <c r="AE120" s="96">
        <v>3989622714.9537029</v>
      </c>
      <c r="AF120" s="96">
        <v>5520318352.9314432</v>
      </c>
      <c r="AG120" s="96">
        <v>6106635769.7493839</v>
      </c>
      <c r="AH120" s="96">
        <v>5672569396.4776707</v>
      </c>
      <c r="AI120" s="96">
        <v>6468736286.9270706</v>
      </c>
      <c r="AJ120" s="96">
        <v>6909730237.3199682</v>
      </c>
      <c r="AK120" s="96">
        <v>7080981668.5463257</v>
      </c>
      <c r="AL120" s="96">
        <v>6218581472.4746761</v>
      </c>
      <c r="AM120" s="96">
        <v>6389460285.5982752</v>
      </c>
      <c r="AN120" s="96">
        <v>7123633356.3656549</v>
      </c>
      <c r="AO120" s="96">
        <v>7426081278.1954889</v>
      </c>
      <c r="AP120" s="96">
        <v>7569666973.6532192</v>
      </c>
      <c r="AQ120" s="96">
        <v>8503693098.6227131</v>
      </c>
      <c r="AR120" s="96">
        <v>8982047589.489502</v>
      </c>
      <c r="AS120" s="96">
        <v>9025660361.7584209</v>
      </c>
      <c r="AT120" s="96">
        <v>8234846804.6058187</v>
      </c>
      <c r="AU120" s="96">
        <v>9318395054.8593369</v>
      </c>
      <c r="AV120" s="96">
        <v>11429333037.84432</v>
      </c>
      <c r="AW120" s="96">
        <v>13825302535.769899</v>
      </c>
      <c r="AX120" s="96">
        <v>16852963067.049637</v>
      </c>
      <c r="AY120" s="96">
        <v>17465318552.294098</v>
      </c>
      <c r="AZ120" s="96">
        <v>21652505596.752789</v>
      </c>
      <c r="BA120" s="96">
        <v>18074622987.018452</v>
      </c>
      <c r="BB120" s="96">
        <v>13154414219.206978</v>
      </c>
      <c r="BC120" s="96">
        <v>13751161917.739773</v>
      </c>
      <c r="BD120" s="96">
        <v>15221622925.931889</v>
      </c>
      <c r="BE120" s="96">
        <v>14751508133.544277</v>
      </c>
      <c r="BF120" s="96">
        <v>16125060515.311741</v>
      </c>
      <c r="BG120" s="96">
        <v>17867662177.891129</v>
      </c>
      <c r="BH120" s="96">
        <v>17517210519.091156</v>
      </c>
      <c r="BI120" s="96">
        <v>20793168030.952427</v>
      </c>
      <c r="BJ120" s="96">
        <v>24728285177.460316</v>
      </c>
      <c r="BK120" s="96">
        <v>26224228693.395378</v>
      </c>
      <c r="BL120" s="96">
        <v>24836714771.463791</v>
      </c>
      <c r="BM120" s="96">
        <v>21714670569.603279</v>
      </c>
    </row>
    <row r="121" spans="1:65" x14ac:dyDescent="0.2">
      <c r="A121" s="96" t="s">
        <v>161</v>
      </c>
      <c r="B121" s="96" t="s">
        <v>455</v>
      </c>
      <c r="C121" s="96" t="s">
        <v>296</v>
      </c>
      <c r="D121" s="96" t="s">
        <v>297</v>
      </c>
      <c r="E121" s="96">
        <v>2598500000</v>
      </c>
      <c r="F121" s="96">
        <v>3138500000</v>
      </c>
      <c r="G121" s="96">
        <v>2510000000</v>
      </c>
      <c r="H121" s="96">
        <v>2992333333.3333335</v>
      </c>
      <c r="I121" s="96">
        <v>3405333333.3333335</v>
      </c>
      <c r="J121" s="96">
        <v>3663333333.3333335</v>
      </c>
      <c r="K121" s="96">
        <v>3980000000.0000005</v>
      </c>
      <c r="L121" s="96">
        <v>4030000000.0000005</v>
      </c>
      <c r="M121" s="96">
        <v>4619000000</v>
      </c>
      <c r="N121" s="96">
        <v>5329333333.333334</v>
      </c>
      <c r="AN121" s="96">
        <v>100734903862.11935</v>
      </c>
      <c r="AO121" s="96">
        <v>110428661215.02647</v>
      </c>
      <c r="AP121" s="96">
        <v>114976879747.20242</v>
      </c>
      <c r="AQ121" s="96">
        <v>116207999000.02632</v>
      </c>
      <c r="AR121" s="96">
        <v>117373576587.67543</v>
      </c>
      <c r="AS121" s="96">
        <v>132705321658.94096</v>
      </c>
      <c r="AT121" s="96">
        <v>131056971966.61673</v>
      </c>
      <c r="AU121" s="96">
        <v>121411638102.07269</v>
      </c>
      <c r="AV121" s="96">
        <v>127330118574.47136</v>
      </c>
      <c r="AW121" s="96">
        <v>135728171575.18964</v>
      </c>
      <c r="AX121" s="96">
        <v>142660526327.51743</v>
      </c>
      <c r="AY121" s="96">
        <v>154157752143.27393</v>
      </c>
      <c r="AZ121" s="96">
        <v>179067829653.61115</v>
      </c>
      <c r="BA121" s="96">
        <v>216338894091.41583</v>
      </c>
      <c r="BB121" s="96">
        <v>207499297357.78043</v>
      </c>
      <c r="BC121" s="96">
        <v>234000056700.03143</v>
      </c>
      <c r="BD121" s="96">
        <v>261013927690.22272</v>
      </c>
      <c r="BE121" s="96">
        <v>257173086463.68851</v>
      </c>
      <c r="BF121" s="96">
        <v>292692657451.92059</v>
      </c>
      <c r="BG121" s="96">
        <v>310047504908.57129</v>
      </c>
      <c r="BH121" s="96">
        <v>300122499721.28149</v>
      </c>
      <c r="BI121" s="96">
        <v>318616506157.94519</v>
      </c>
      <c r="BJ121" s="96">
        <v>352667925811.02808</v>
      </c>
      <c r="BK121" s="96">
        <v>370455651179.95795</v>
      </c>
      <c r="BL121" s="96">
        <v>394652208893.13806</v>
      </c>
      <c r="BM121" s="96">
        <v>401953804837.0874</v>
      </c>
    </row>
    <row r="122" spans="1:65" x14ac:dyDescent="0.2">
      <c r="A122" s="96" t="s">
        <v>162</v>
      </c>
      <c r="B122" s="96" t="s">
        <v>456</v>
      </c>
      <c r="C122" s="96" t="s">
        <v>296</v>
      </c>
      <c r="D122" s="96" t="s">
        <v>297</v>
      </c>
      <c r="E122" s="96">
        <v>40385288344.191147</v>
      </c>
      <c r="F122" s="96">
        <v>44842760293.192383</v>
      </c>
      <c r="G122" s="96">
        <v>50383891898.991119</v>
      </c>
      <c r="H122" s="96">
        <v>57710743059.834145</v>
      </c>
      <c r="I122" s="96">
        <v>63175417019.009407</v>
      </c>
      <c r="J122" s="96">
        <v>67978153850.519081</v>
      </c>
      <c r="K122" s="96">
        <v>73654870011.275742</v>
      </c>
      <c r="L122" s="96">
        <v>81133120065.420242</v>
      </c>
      <c r="M122" s="96">
        <v>87942231678.350525</v>
      </c>
      <c r="N122" s="96">
        <v>97085082807.375092</v>
      </c>
      <c r="O122" s="96">
        <v>113395315985.13013</v>
      </c>
      <c r="P122" s="96">
        <v>124672365792.75905</v>
      </c>
      <c r="Q122" s="96">
        <v>145260039840.63745</v>
      </c>
      <c r="R122" s="96">
        <v>175492055795.41681</v>
      </c>
      <c r="S122" s="96">
        <v>199564489431.37839</v>
      </c>
      <c r="T122" s="96">
        <v>227695851126.92764</v>
      </c>
      <c r="U122" s="96">
        <v>224717278436.84576</v>
      </c>
      <c r="V122" s="96">
        <v>257596313364.0553</v>
      </c>
      <c r="W122" s="96">
        <v>315058323066.39288</v>
      </c>
      <c r="X122" s="96">
        <v>393677161500.81567</v>
      </c>
      <c r="Y122" s="96">
        <v>477256775943.92944</v>
      </c>
      <c r="Z122" s="96">
        <v>430702851303.01483</v>
      </c>
      <c r="AA122" s="96">
        <v>427272645669.29132</v>
      </c>
      <c r="AB122" s="96">
        <v>443042373788.88324</v>
      </c>
      <c r="AC122" s="96">
        <v>437887689001.54291</v>
      </c>
      <c r="AD122" s="96">
        <v>452217492140.75653</v>
      </c>
      <c r="AE122" s="96">
        <v>640386352773.0874</v>
      </c>
      <c r="AF122" s="96">
        <v>805713128174.48462</v>
      </c>
      <c r="AG122" s="96">
        <v>891608957155.6084</v>
      </c>
      <c r="AH122" s="96">
        <v>928661332204.34656</v>
      </c>
      <c r="AI122" s="96">
        <v>1181222653522.9475</v>
      </c>
      <c r="AJ122" s="96">
        <v>1246220156079.2881</v>
      </c>
      <c r="AK122" s="96">
        <v>1320161644933.2288</v>
      </c>
      <c r="AL122" s="96">
        <v>1064958075550.6337</v>
      </c>
      <c r="AM122" s="96">
        <v>1099216688280.4995</v>
      </c>
      <c r="AN122" s="96">
        <v>1174662070605.0159</v>
      </c>
      <c r="AO122" s="96">
        <v>1312426527795.2063</v>
      </c>
      <c r="AP122" s="96">
        <v>1241879604365.6206</v>
      </c>
      <c r="AQ122" s="96">
        <v>1270052525928.4041</v>
      </c>
      <c r="AR122" s="96">
        <v>1252023758789.6868</v>
      </c>
      <c r="AS122" s="96">
        <v>1143829832319.8821</v>
      </c>
      <c r="AT122" s="96">
        <v>1167012796420.5818</v>
      </c>
      <c r="AU122" s="96">
        <v>1270712309429.7007</v>
      </c>
      <c r="AV122" s="96">
        <v>1574145823927.7651</v>
      </c>
      <c r="AW122" s="96">
        <v>1803226967966.228</v>
      </c>
      <c r="AX122" s="96">
        <v>1857524312896.4058</v>
      </c>
      <c r="AY122" s="96">
        <v>1947919708944.9253</v>
      </c>
      <c r="AZ122" s="96">
        <v>2210292636189.4331</v>
      </c>
      <c r="BA122" s="96">
        <v>2398856598798.8867</v>
      </c>
      <c r="BB122" s="96">
        <v>2191241872742.4285</v>
      </c>
      <c r="BC122" s="96">
        <v>2134017843247.1558</v>
      </c>
      <c r="BD122" s="96">
        <v>2291991045770.2939</v>
      </c>
      <c r="BE122" s="96">
        <v>2087077032435.1492</v>
      </c>
      <c r="BF122" s="96">
        <v>2141315327318.207</v>
      </c>
      <c r="BG122" s="96">
        <v>2159133919743.7651</v>
      </c>
      <c r="BH122" s="96">
        <v>1835899237320.0383</v>
      </c>
      <c r="BI122" s="96">
        <v>1875797463583.8669</v>
      </c>
      <c r="BJ122" s="96">
        <v>1956950469673.2871</v>
      </c>
      <c r="BK122" s="96">
        <v>2091117091124.0969</v>
      </c>
      <c r="BL122" s="96">
        <v>2004913357799.9968</v>
      </c>
      <c r="BM122" s="96">
        <v>1886445268340.7056</v>
      </c>
    </row>
    <row r="123" spans="1:65" x14ac:dyDescent="0.2">
      <c r="A123" s="96" t="s">
        <v>163</v>
      </c>
      <c r="B123" s="96" t="s">
        <v>457</v>
      </c>
      <c r="C123" s="96" t="s">
        <v>296</v>
      </c>
      <c r="D123" s="96" t="s">
        <v>297</v>
      </c>
      <c r="E123" s="96">
        <v>699050678.98642027</v>
      </c>
      <c r="F123" s="96">
        <v>748028839.42321146</v>
      </c>
      <c r="G123" s="96">
        <v>777712445.75108492</v>
      </c>
      <c r="H123" s="96">
        <v>826690466.19067609</v>
      </c>
      <c r="I123" s="96">
        <v>897931401.37197256</v>
      </c>
      <c r="J123" s="96">
        <v>972140557.18885612</v>
      </c>
      <c r="K123" s="96">
        <v>1096738065.2386951</v>
      </c>
      <c r="L123" s="96">
        <v>1148025407.3460371</v>
      </c>
      <c r="M123" s="96">
        <v>1083883355.3342133</v>
      </c>
      <c r="N123" s="96">
        <v>1191287651.5060601</v>
      </c>
      <c r="O123" s="96">
        <v>1404776071.0428417</v>
      </c>
      <c r="P123" s="96">
        <v>1539865513.9289145</v>
      </c>
      <c r="Q123" s="96">
        <v>1875048859.9348536</v>
      </c>
      <c r="R123" s="96">
        <v>1905917553.1914895</v>
      </c>
      <c r="S123" s="96">
        <v>2375096249.0375094</v>
      </c>
      <c r="T123" s="96">
        <v>2860411285.8871412</v>
      </c>
      <c r="U123" s="96">
        <v>2966010229.8977008</v>
      </c>
      <c r="V123" s="96">
        <v>3249697393.0260696</v>
      </c>
      <c r="W123" s="96">
        <v>2644449232.2932143</v>
      </c>
      <c r="X123" s="96">
        <v>2425033998.1867633</v>
      </c>
      <c r="Y123" s="96">
        <v>2679409453.2390251</v>
      </c>
      <c r="Z123" s="96">
        <v>2979061412.3722911</v>
      </c>
      <c r="AA123" s="96">
        <v>3293533288.4248343</v>
      </c>
      <c r="AB123" s="96">
        <v>3619294120.6914401</v>
      </c>
      <c r="AC123" s="96">
        <v>2373566957.4921374</v>
      </c>
      <c r="AD123" s="96">
        <v>2100223149.7139566</v>
      </c>
      <c r="AE123" s="96">
        <v>2754566176.2021246</v>
      </c>
      <c r="AF123" s="96">
        <v>3286987551.7159677</v>
      </c>
      <c r="AG123" s="96">
        <v>3828310734.9779544</v>
      </c>
      <c r="AH123" s="96">
        <v>4404970058.8378649</v>
      </c>
      <c r="AI123" s="96">
        <v>4592224067.3719378</v>
      </c>
      <c r="AJ123" s="96">
        <v>4106199176.2890086</v>
      </c>
      <c r="AK123" s="96">
        <v>3535460089.807189</v>
      </c>
      <c r="AL123" s="96">
        <v>5440064773.173645</v>
      </c>
      <c r="AM123" s="96">
        <v>5452564385.4330692</v>
      </c>
      <c r="AN123" s="96">
        <v>6577523824.7002888</v>
      </c>
      <c r="AO123" s="96">
        <v>7393883554.779685</v>
      </c>
      <c r="AP123" s="96">
        <v>8400033893.9965258</v>
      </c>
      <c r="AQ123" s="96">
        <v>8787195622.4350204</v>
      </c>
      <c r="AR123" s="96">
        <v>8887061866.8920555</v>
      </c>
      <c r="AS123" s="96">
        <v>9005064474.9300346</v>
      </c>
      <c r="AT123" s="96">
        <v>9194717835.9998531</v>
      </c>
      <c r="AU123" s="96">
        <v>9719017925.9292908</v>
      </c>
      <c r="AV123" s="96">
        <v>9430230564.4698982</v>
      </c>
      <c r="AW123" s="96">
        <v>10174664853.947565</v>
      </c>
      <c r="AX123" s="96">
        <v>11243868485.742773</v>
      </c>
      <c r="AY123" s="96">
        <v>11930171468.379576</v>
      </c>
      <c r="AZ123" s="96">
        <v>12799593017.710089</v>
      </c>
      <c r="BA123" s="96">
        <v>13709402085.320562</v>
      </c>
      <c r="BB123" s="96">
        <v>12120460872.800337</v>
      </c>
      <c r="BC123" s="96">
        <v>13220556882.704617</v>
      </c>
      <c r="BD123" s="96">
        <v>14444655299.877172</v>
      </c>
      <c r="BE123" s="96">
        <v>14807086889.209892</v>
      </c>
      <c r="BF123" s="96">
        <v>14264202737.308249</v>
      </c>
      <c r="BG123" s="96">
        <v>13899228824.216091</v>
      </c>
      <c r="BH123" s="96">
        <v>14188935947.569372</v>
      </c>
      <c r="BI123" s="96">
        <v>14077109396.858387</v>
      </c>
      <c r="BJ123" s="96">
        <v>14808989993.318459</v>
      </c>
      <c r="BK123" s="96">
        <v>15730793852.791348</v>
      </c>
      <c r="BL123" s="96">
        <v>15830768549.891571</v>
      </c>
      <c r="BM123" s="96">
        <v>13812421803.408361</v>
      </c>
    </row>
    <row r="124" spans="1:65" x14ac:dyDescent="0.2">
      <c r="A124" s="96" t="s">
        <v>165</v>
      </c>
      <c r="B124" s="96" t="s">
        <v>458</v>
      </c>
      <c r="C124" s="96" t="s">
        <v>296</v>
      </c>
      <c r="D124" s="96" t="s">
        <v>297</v>
      </c>
      <c r="J124" s="96">
        <v>599831979.83758056</v>
      </c>
      <c r="K124" s="96">
        <v>658078969.47633719</v>
      </c>
      <c r="L124" s="96">
        <v>631755810.69728374</v>
      </c>
      <c r="M124" s="96">
        <v>561187342.48109782</v>
      </c>
      <c r="N124" s="96">
        <v>698963875.66507983</v>
      </c>
      <c r="O124" s="96">
        <v>639596751.61019325</v>
      </c>
      <c r="P124" s="96">
        <v>678241388.966676</v>
      </c>
      <c r="Q124" s="96">
        <v>788574628.95547473</v>
      </c>
      <c r="R124" s="96">
        <v>943700547.77845407</v>
      </c>
      <c r="S124" s="96">
        <v>1197454206.7680845</v>
      </c>
      <c r="T124" s="96">
        <v>1363039399.6247656</v>
      </c>
      <c r="U124" s="96">
        <v>1708734939.7590361</v>
      </c>
      <c r="V124" s="96">
        <v>2096568478.5909507</v>
      </c>
      <c r="W124" s="96">
        <v>2602748691.0994768</v>
      </c>
      <c r="X124" s="96">
        <v>3271728271.7282715</v>
      </c>
      <c r="Y124" s="96">
        <v>3910036925.1426654</v>
      </c>
      <c r="Z124" s="96">
        <v>4384685230.0242128</v>
      </c>
      <c r="AA124" s="96">
        <v>4680567375.8865252</v>
      </c>
      <c r="AB124" s="96">
        <v>4920407601.2117872</v>
      </c>
      <c r="AC124" s="96">
        <v>4966710013.0039015</v>
      </c>
      <c r="AD124" s="96">
        <v>4993829194.1206284</v>
      </c>
      <c r="AE124" s="96">
        <v>6401380000</v>
      </c>
      <c r="AF124" s="96">
        <v>6755599113.7370749</v>
      </c>
      <c r="AG124" s="96">
        <v>6277197435.2123957</v>
      </c>
      <c r="AH124" s="96">
        <v>4220945005.2210236</v>
      </c>
      <c r="AI124" s="96">
        <v>4160003917.4325752</v>
      </c>
      <c r="AJ124" s="96">
        <v>4344250257.0127773</v>
      </c>
      <c r="AK124" s="96">
        <v>5311329067.372757</v>
      </c>
      <c r="AL124" s="96">
        <v>5605841535.575119</v>
      </c>
      <c r="AM124" s="96">
        <v>6237739516.2444544</v>
      </c>
      <c r="AN124" s="96">
        <v>6727446632.4200916</v>
      </c>
      <c r="AO124" s="96">
        <v>6928359238.3638935</v>
      </c>
      <c r="AP124" s="96">
        <v>7246188575.4583921</v>
      </c>
      <c r="AQ124" s="96">
        <v>7912327362.4823704</v>
      </c>
      <c r="AR124" s="96">
        <v>8149106064.8801136</v>
      </c>
      <c r="AS124" s="96">
        <v>8460424400.5641756</v>
      </c>
      <c r="AT124" s="96">
        <v>8975689844.8519039</v>
      </c>
      <c r="AU124" s="96">
        <v>9582453032.4400578</v>
      </c>
      <c r="AV124" s="96">
        <v>10195660789.844852</v>
      </c>
      <c r="AW124" s="96">
        <v>11411390409.026798</v>
      </c>
      <c r="AX124" s="96">
        <v>12588665303.244007</v>
      </c>
      <c r="AY124" s="96">
        <v>15056929760.22567</v>
      </c>
      <c r="AZ124" s="96">
        <v>17110587447.108604</v>
      </c>
      <c r="BA124" s="96">
        <v>22657662392.560238</v>
      </c>
      <c r="BB124" s="96">
        <v>24537876056.338028</v>
      </c>
      <c r="BC124" s="96">
        <v>27133804225.352116</v>
      </c>
      <c r="BD124" s="96">
        <v>29524149154.929581</v>
      </c>
      <c r="BE124" s="96">
        <v>31634561690.140846</v>
      </c>
      <c r="BF124" s="96">
        <v>34454440140.84507</v>
      </c>
      <c r="BG124" s="96">
        <v>36847643521.126762</v>
      </c>
      <c r="BH124" s="96">
        <v>38587017887.323944</v>
      </c>
      <c r="BI124" s="96">
        <v>39892551126.760567</v>
      </c>
      <c r="BJ124" s="96">
        <v>41408960845.070427</v>
      </c>
      <c r="BK124" s="96">
        <v>42932112676.056343</v>
      </c>
      <c r="BL124" s="96">
        <v>44502895915.492958</v>
      </c>
      <c r="BM124" s="96">
        <v>43697659275.313667</v>
      </c>
    </row>
    <row r="125" spans="1:65" x14ac:dyDescent="0.2">
      <c r="A125" s="96" t="s">
        <v>164</v>
      </c>
      <c r="B125" s="96" t="s">
        <v>459</v>
      </c>
      <c r="C125" s="96" t="s">
        <v>296</v>
      </c>
      <c r="D125" s="96" t="s">
        <v>297</v>
      </c>
      <c r="E125" s="96">
        <v>44307342950.400002</v>
      </c>
      <c r="F125" s="96">
        <v>53508617739.377777</v>
      </c>
      <c r="G125" s="96">
        <v>60723018683.73333</v>
      </c>
      <c r="H125" s="96">
        <v>69498131797.333328</v>
      </c>
      <c r="I125" s="96">
        <v>81749006381.511108</v>
      </c>
      <c r="J125" s="96">
        <v>90950278257.777771</v>
      </c>
      <c r="K125" s="96">
        <v>105628070343.11111</v>
      </c>
      <c r="L125" s="96">
        <v>123781880217.60001</v>
      </c>
      <c r="M125" s="96">
        <v>146601072685.51111</v>
      </c>
      <c r="N125" s="96">
        <v>172204199480.88889</v>
      </c>
      <c r="O125" s="96">
        <v>212609187919.44446</v>
      </c>
      <c r="P125" s="96">
        <v>240151807460.24054</v>
      </c>
      <c r="Q125" s="96">
        <v>318031297492.35168</v>
      </c>
      <c r="R125" s="96">
        <v>432082670450.71857</v>
      </c>
      <c r="S125" s="96">
        <v>479625998613.40552</v>
      </c>
      <c r="T125" s="96">
        <v>521541905673.25104</v>
      </c>
      <c r="U125" s="96">
        <v>586161858999.67126</v>
      </c>
      <c r="V125" s="96">
        <v>721411786536.81433</v>
      </c>
      <c r="W125" s="96">
        <v>1013612173518.8416</v>
      </c>
      <c r="X125" s="96">
        <v>1055012119526.3303</v>
      </c>
      <c r="Y125" s="96">
        <v>1105385973763.8748</v>
      </c>
      <c r="Z125" s="96">
        <v>1218988935129.8066</v>
      </c>
      <c r="AA125" s="96">
        <v>1134518001884.5601</v>
      </c>
      <c r="AB125" s="96">
        <v>1243323592058.8333</v>
      </c>
      <c r="AC125" s="96">
        <v>1318381627003.7576</v>
      </c>
      <c r="AD125" s="96">
        <v>1398892744820.6936</v>
      </c>
      <c r="AE125" s="96">
        <v>2078953333673.5505</v>
      </c>
      <c r="AF125" s="96">
        <v>2532808573157.0308</v>
      </c>
      <c r="AG125" s="96">
        <v>3071683013178.9121</v>
      </c>
      <c r="AH125" s="96">
        <v>3054914166263.1807</v>
      </c>
      <c r="AI125" s="96">
        <v>3132817652848.0415</v>
      </c>
      <c r="AJ125" s="96">
        <v>3584420077100.8418</v>
      </c>
      <c r="AK125" s="96">
        <v>3908809463463.8569</v>
      </c>
      <c r="AL125" s="96">
        <v>4454143876947.2061</v>
      </c>
      <c r="AM125" s="96">
        <v>4907039384469.6777</v>
      </c>
      <c r="AN125" s="96">
        <v>5449116304981.0967</v>
      </c>
      <c r="AO125" s="96">
        <v>4833712542207.0967</v>
      </c>
      <c r="AP125" s="96">
        <v>4414732843544.4316</v>
      </c>
      <c r="AQ125" s="96">
        <v>4032509760872.936</v>
      </c>
      <c r="AR125" s="96">
        <v>4562078822335.4531</v>
      </c>
      <c r="AS125" s="96">
        <v>4887519660744.8584</v>
      </c>
      <c r="AT125" s="96">
        <v>4303544259842.7207</v>
      </c>
      <c r="AU125" s="96">
        <v>4115116279069.7671</v>
      </c>
      <c r="AV125" s="96">
        <v>4445658071221.8643</v>
      </c>
      <c r="AW125" s="96">
        <v>4815148854362.1123</v>
      </c>
      <c r="AX125" s="96">
        <v>4755410630912.1367</v>
      </c>
      <c r="AY125" s="96">
        <v>4530377224970.3994</v>
      </c>
      <c r="AZ125" s="96">
        <v>4515264514430.5684</v>
      </c>
      <c r="BA125" s="96">
        <v>5037908465114.4795</v>
      </c>
      <c r="BB125" s="96">
        <v>5231382674593.7002</v>
      </c>
      <c r="BC125" s="96">
        <v>5700098114744.4102</v>
      </c>
      <c r="BD125" s="96">
        <v>6157459594823.7168</v>
      </c>
      <c r="BE125" s="96">
        <v>6203213121334.1221</v>
      </c>
      <c r="BF125" s="96">
        <v>5155717056270.8271</v>
      </c>
      <c r="BG125" s="96">
        <v>4850413536037.8408</v>
      </c>
      <c r="BH125" s="96">
        <v>4389475622588.9741</v>
      </c>
      <c r="BI125" s="96">
        <v>4922538141454.6152</v>
      </c>
      <c r="BJ125" s="96">
        <v>4866864409657.6787</v>
      </c>
      <c r="BK125" s="96">
        <v>4954806619995.1885</v>
      </c>
      <c r="BL125" s="96">
        <v>5064872875604.5938</v>
      </c>
    </row>
    <row r="126" spans="1:65" x14ac:dyDescent="0.2">
      <c r="A126" s="96" t="s">
        <v>166</v>
      </c>
      <c r="B126" s="96" t="s">
        <v>460</v>
      </c>
      <c r="C126" s="96" t="s">
        <v>296</v>
      </c>
      <c r="D126" s="96" t="s">
        <v>297</v>
      </c>
      <c r="AI126" s="96">
        <v>26932729102.737148</v>
      </c>
      <c r="AJ126" s="96">
        <v>24923076923.076923</v>
      </c>
      <c r="AK126" s="96">
        <v>24917355371.900826</v>
      </c>
      <c r="AL126" s="96">
        <v>23409260879.942719</v>
      </c>
      <c r="AM126" s="96">
        <v>21250792886.105423</v>
      </c>
      <c r="AN126" s="96">
        <v>20374302652.381878</v>
      </c>
      <c r="AO126" s="96">
        <v>21035368250.888145</v>
      </c>
      <c r="AP126" s="96">
        <v>22165932062.96603</v>
      </c>
      <c r="AQ126" s="96">
        <v>22135254836.003082</v>
      </c>
      <c r="AR126" s="96">
        <v>16870821839.75844</v>
      </c>
      <c r="AS126" s="96">
        <v>18291994909.004436</v>
      </c>
      <c r="AT126" s="96">
        <v>22152694161.888237</v>
      </c>
      <c r="AU126" s="96">
        <v>24636593223.346676</v>
      </c>
      <c r="AV126" s="96">
        <v>30833699702.759407</v>
      </c>
      <c r="AW126" s="96">
        <v>43151647002.609627</v>
      </c>
      <c r="AX126" s="96">
        <v>57123671733.895248</v>
      </c>
      <c r="AY126" s="96">
        <v>81003884545.409851</v>
      </c>
      <c r="AZ126" s="96">
        <v>104849886825.58411</v>
      </c>
      <c r="BA126" s="96">
        <v>133441612246.79799</v>
      </c>
      <c r="BB126" s="96">
        <v>115308661142.92726</v>
      </c>
      <c r="BC126" s="96">
        <v>148047348240.64334</v>
      </c>
      <c r="BD126" s="96">
        <v>192626507971.58383</v>
      </c>
      <c r="BE126" s="96">
        <v>207998568865.78925</v>
      </c>
      <c r="BF126" s="96">
        <v>236634552078.10205</v>
      </c>
      <c r="BG126" s="96">
        <v>221415572819.5</v>
      </c>
      <c r="BH126" s="96">
        <v>184388432148.71536</v>
      </c>
      <c r="BI126" s="96">
        <v>137278320084.17114</v>
      </c>
      <c r="BJ126" s="96">
        <v>166805800595.7037</v>
      </c>
      <c r="BK126" s="96">
        <v>179339994859.38443</v>
      </c>
      <c r="BL126" s="96">
        <v>181667190075.54071</v>
      </c>
      <c r="BM126" s="96">
        <v>169835426427.15289</v>
      </c>
    </row>
    <row r="127" spans="1:65" x14ac:dyDescent="0.2">
      <c r="A127" s="96" t="s">
        <v>5</v>
      </c>
      <c r="B127" s="96" t="s">
        <v>461</v>
      </c>
      <c r="C127" s="96" t="s">
        <v>296</v>
      </c>
      <c r="D127" s="96" t="s">
        <v>297</v>
      </c>
      <c r="E127" s="96">
        <v>791265458.81807578</v>
      </c>
      <c r="F127" s="96">
        <v>792959472.13902378</v>
      </c>
      <c r="G127" s="96">
        <v>868111400.01407278</v>
      </c>
      <c r="H127" s="96">
        <v>926589348.57295322</v>
      </c>
      <c r="I127" s="96">
        <v>998759333.64332604</v>
      </c>
      <c r="J127" s="96">
        <v>997919319.98004889</v>
      </c>
      <c r="K127" s="96">
        <v>1164519673.1976309</v>
      </c>
      <c r="L127" s="96">
        <v>1232559505.9235919</v>
      </c>
      <c r="M127" s="96">
        <v>1353295457.5261025</v>
      </c>
      <c r="N127" s="96">
        <v>1458379415.4027777</v>
      </c>
      <c r="O127" s="96">
        <v>1603447357.251713</v>
      </c>
      <c r="P127" s="96">
        <v>1778391289.1912289</v>
      </c>
      <c r="Q127" s="96">
        <v>2107279157.3833563</v>
      </c>
      <c r="R127" s="96">
        <v>2508998457.4073014</v>
      </c>
      <c r="S127" s="96">
        <v>2969942180.3469181</v>
      </c>
      <c r="T127" s="96">
        <v>3259344935.7683606</v>
      </c>
      <c r="U127" s="96">
        <v>3474542392.0321245</v>
      </c>
      <c r="V127" s="96">
        <v>4494378855.3310852</v>
      </c>
      <c r="W127" s="96">
        <v>5303734882.5344658</v>
      </c>
      <c r="X127" s="96">
        <v>6234390975.2709112</v>
      </c>
      <c r="Y127" s="96">
        <v>7265315331.6227274</v>
      </c>
      <c r="Z127" s="96">
        <v>6854491453.9020777</v>
      </c>
      <c r="AA127" s="96">
        <v>6431579357.3125629</v>
      </c>
      <c r="AB127" s="96">
        <v>5979198463.8302469</v>
      </c>
      <c r="AC127" s="96">
        <v>6191437070.4418383</v>
      </c>
      <c r="AD127" s="96">
        <v>6135034338.304307</v>
      </c>
      <c r="AE127" s="96">
        <v>7239126716.9321909</v>
      </c>
      <c r="AF127" s="96">
        <v>7970820530.7507801</v>
      </c>
      <c r="AG127" s="96">
        <v>8355380879.1295481</v>
      </c>
      <c r="AH127" s="96">
        <v>8283114648.3677492</v>
      </c>
      <c r="AI127" s="96">
        <v>8572359162.8563061</v>
      </c>
      <c r="AJ127" s="96">
        <v>8151479004.213335</v>
      </c>
      <c r="AK127" s="96">
        <v>8209129171.7364855</v>
      </c>
      <c r="AL127" s="96">
        <v>5751789915.053628</v>
      </c>
      <c r="AM127" s="96">
        <v>7148145375.7854509</v>
      </c>
      <c r="AN127" s="96">
        <v>9046326059.9885674</v>
      </c>
      <c r="AO127" s="96">
        <v>12045858436.239931</v>
      </c>
      <c r="AP127" s="96">
        <v>13115773737.56636</v>
      </c>
      <c r="AQ127" s="96">
        <v>14093998843.733383</v>
      </c>
      <c r="AR127" s="96">
        <v>12896013576.732428</v>
      </c>
      <c r="AS127" s="96">
        <v>12705357103.00556</v>
      </c>
      <c r="AT127" s="96">
        <v>12986007425.878052</v>
      </c>
      <c r="AU127" s="96">
        <v>13147743910.72406</v>
      </c>
      <c r="AV127" s="96">
        <v>14904517649.847567</v>
      </c>
      <c r="AW127" s="96">
        <v>16095337093.836597</v>
      </c>
      <c r="AX127" s="96">
        <v>18737897744.794788</v>
      </c>
      <c r="AY127" s="96">
        <v>25825524820.806423</v>
      </c>
      <c r="AZ127" s="96">
        <v>31958195182.240604</v>
      </c>
      <c r="BA127" s="96">
        <v>35895153327.849686</v>
      </c>
      <c r="BB127" s="96">
        <v>37021512048.815804</v>
      </c>
      <c r="BC127" s="96">
        <v>40000088346.804123</v>
      </c>
      <c r="BD127" s="96">
        <v>41953433591.410057</v>
      </c>
      <c r="BE127" s="96">
        <v>50412754861.019096</v>
      </c>
      <c r="BF127" s="96">
        <v>55096728047.940788</v>
      </c>
      <c r="BG127" s="96">
        <v>61448046801.604141</v>
      </c>
      <c r="BH127" s="96">
        <v>64007750169.334427</v>
      </c>
      <c r="BI127" s="96">
        <v>69188755364.299469</v>
      </c>
      <c r="BJ127" s="96">
        <v>78965004656.182281</v>
      </c>
      <c r="BK127" s="96">
        <v>87778582964.138779</v>
      </c>
      <c r="BL127" s="96">
        <v>95503088538.09198</v>
      </c>
      <c r="BM127" s="96">
        <v>98842939649.114899</v>
      </c>
    </row>
    <row r="128" spans="1:65" x14ac:dyDescent="0.2">
      <c r="A128" s="96" t="s">
        <v>169</v>
      </c>
      <c r="B128" s="96" t="s">
        <v>462</v>
      </c>
      <c r="C128" s="96" t="s">
        <v>296</v>
      </c>
      <c r="D128" s="96" t="s">
        <v>297</v>
      </c>
      <c r="AI128" s="96">
        <v>2675000000</v>
      </c>
      <c r="AJ128" s="96">
        <v>2569444444.4444447</v>
      </c>
      <c r="AK128" s="96">
        <v>2316562500</v>
      </c>
      <c r="AL128" s="96">
        <v>2028295454.5454545</v>
      </c>
      <c r="AM128" s="96">
        <v>1681006993.0069928</v>
      </c>
      <c r="AN128" s="96">
        <v>1661018518.5185184</v>
      </c>
      <c r="AO128" s="96">
        <v>1827570586.1678448</v>
      </c>
      <c r="AP128" s="96">
        <v>1767864035.7194295</v>
      </c>
      <c r="AQ128" s="96">
        <v>1645963749.8314617</v>
      </c>
      <c r="AR128" s="96">
        <v>1249061487.0145676</v>
      </c>
      <c r="AS128" s="96">
        <v>1369688498.0677826</v>
      </c>
      <c r="AT128" s="96">
        <v>1525116370.279392</v>
      </c>
      <c r="AU128" s="96">
        <v>1605643104.730212</v>
      </c>
      <c r="AV128" s="96">
        <v>1919008090.4964125</v>
      </c>
      <c r="AW128" s="96">
        <v>2211534585.0033989</v>
      </c>
      <c r="AX128" s="96">
        <v>2460248026.1778316</v>
      </c>
      <c r="AY128" s="96">
        <v>2834168889.4201913</v>
      </c>
      <c r="AZ128" s="96">
        <v>3802566170.8154349</v>
      </c>
      <c r="BA128" s="96">
        <v>5139957784.91084</v>
      </c>
      <c r="BB128" s="96">
        <v>4690062255.1224709</v>
      </c>
      <c r="BC128" s="96">
        <v>4794357795.0713921</v>
      </c>
      <c r="BD128" s="96">
        <v>6197766118.5985575</v>
      </c>
      <c r="BE128" s="96">
        <v>6605139933.4106312</v>
      </c>
      <c r="BF128" s="96">
        <v>7335027591.9162807</v>
      </c>
      <c r="BG128" s="96">
        <v>7468096566.7115841</v>
      </c>
      <c r="BH128" s="96">
        <v>6678178340.45121</v>
      </c>
      <c r="BI128" s="96">
        <v>6813092065.8350744</v>
      </c>
      <c r="BJ128" s="96">
        <v>7702934800.1283636</v>
      </c>
      <c r="BK128" s="96">
        <v>8271106196.0426464</v>
      </c>
      <c r="BL128" s="96">
        <v>8871019822.7670345</v>
      </c>
      <c r="BM128" s="96">
        <v>7735976612.6416302</v>
      </c>
    </row>
    <row r="129" spans="1:65" x14ac:dyDescent="0.2">
      <c r="A129" s="96" t="s">
        <v>113</v>
      </c>
      <c r="B129" s="96" t="s">
        <v>463</v>
      </c>
      <c r="C129" s="96" t="s">
        <v>296</v>
      </c>
      <c r="D129" s="96" t="s">
        <v>297</v>
      </c>
      <c r="E129" s="96">
        <v>637142865.71428573</v>
      </c>
      <c r="F129" s="96">
        <v>642857134.28571427</v>
      </c>
      <c r="G129" s="96">
        <v>660000008.57142854</v>
      </c>
      <c r="H129" s="96">
        <v>728571437.14285719</v>
      </c>
      <c r="I129" s="96">
        <v>782857128.57142854</v>
      </c>
      <c r="J129" s="96">
        <v>868571428.57142854</v>
      </c>
      <c r="K129" s="96">
        <v>914285714.28571427</v>
      </c>
      <c r="L129" s="96">
        <v>962857134.28571427</v>
      </c>
      <c r="M129" s="96">
        <v>1065714248.5714285</v>
      </c>
      <c r="N129" s="96">
        <v>978873232.39436615</v>
      </c>
      <c r="O129" s="96">
        <v>718401157.72416282</v>
      </c>
      <c r="P129" s="96">
        <v>969911421.39418042</v>
      </c>
      <c r="Q129" s="96">
        <v>505549441.37507671</v>
      </c>
      <c r="R129" s="96">
        <v>702899155.98203349</v>
      </c>
      <c r="S129" s="96">
        <v>588443893.68977308</v>
      </c>
      <c r="AL129" s="96">
        <v>2533727592.0287247</v>
      </c>
      <c r="AM129" s="96">
        <v>2791435272.2576509</v>
      </c>
      <c r="AN129" s="96">
        <v>3441205692.9038839</v>
      </c>
      <c r="AO129" s="96">
        <v>3506695719.5716047</v>
      </c>
      <c r="AP129" s="96">
        <v>3443413388.7067509</v>
      </c>
      <c r="AQ129" s="96">
        <v>3120425502.569675</v>
      </c>
      <c r="AR129" s="96">
        <v>3517242477.2336841</v>
      </c>
      <c r="AS129" s="96">
        <v>3654031716.2764916</v>
      </c>
      <c r="AT129" s="96">
        <v>3984000517.0189857</v>
      </c>
      <c r="AU129" s="96">
        <v>4284028482.5497069</v>
      </c>
      <c r="AV129" s="96">
        <v>4658246918.2601414</v>
      </c>
      <c r="AW129" s="96">
        <v>5337833248.0282841</v>
      </c>
      <c r="AX129" s="96">
        <v>6293046161.8264637</v>
      </c>
      <c r="AY129" s="96">
        <v>7274595706.6635466</v>
      </c>
      <c r="AZ129" s="96">
        <v>8639235842.1775646</v>
      </c>
      <c r="BA129" s="96">
        <v>10351914093.162645</v>
      </c>
      <c r="BB129" s="96">
        <v>10401851850.606232</v>
      </c>
      <c r="BC129" s="96">
        <v>11242275198.970556</v>
      </c>
      <c r="BD129" s="96">
        <v>12829541141.017519</v>
      </c>
      <c r="BE129" s="96">
        <v>14054443213.473097</v>
      </c>
      <c r="BF129" s="96">
        <v>15227991395.223467</v>
      </c>
      <c r="BG129" s="96">
        <v>16702610842.410551</v>
      </c>
      <c r="BH129" s="96">
        <v>18049954289.430058</v>
      </c>
      <c r="BI129" s="96">
        <v>20016747754.015266</v>
      </c>
      <c r="BJ129" s="96">
        <v>22177200511.588196</v>
      </c>
      <c r="BK129" s="96">
        <v>24571753583.503979</v>
      </c>
      <c r="BL129" s="96">
        <v>27089389786.968418</v>
      </c>
      <c r="BM129" s="96">
        <v>25291251427.397865</v>
      </c>
    </row>
    <row r="130" spans="1:65" x14ac:dyDescent="0.2">
      <c r="A130" s="96" t="s">
        <v>464</v>
      </c>
      <c r="B130" s="96" t="s">
        <v>465</v>
      </c>
      <c r="C130" s="96" t="s">
        <v>296</v>
      </c>
      <c r="D130" s="96" t="s">
        <v>297</v>
      </c>
      <c r="O130" s="96">
        <v>14295279.544693673</v>
      </c>
      <c r="P130" s="96">
        <v>15278632.47863248</v>
      </c>
      <c r="Q130" s="96">
        <v>18936526.946107786</v>
      </c>
      <c r="R130" s="96">
        <v>31710657.725781139</v>
      </c>
      <c r="S130" s="96">
        <v>85637174.372213095</v>
      </c>
      <c r="T130" s="96">
        <v>55081816.991752848</v>
      </c>
      <c r="U130" s="96">
        <v>41109617.499694489</v>
      </c>
      <c r="V130" s="96">
        <v>38748059.436682187</v>
      </c>
      <c r="W130" s="96">
        <v>45210026.324825451</v>
      </c>
      <c r="X130" s="96">
        <v>42620165.437066846</v>
      </c>
      <c r="Y130" s="96">
        <v>38715554.543384194</v>
      </c>
      <c r="Z130" s="96">
        <v>41369800.045966446</v>
      </c>
      <c r="AA130" s="96">
        <v>40572066.132467799</v>
      </c>
      <c r="AB130" s="96">
        <v>37837837.837837838</v>
      </c>
      <c r="AC130" s="96">
        <v>41246160.596752964</v>
      </c>
      <c r="AD130" s="96">
        <v>32125148.404218175</v>
      </c>
      <c r="AE130" s="96">
        <v>32085561.497326203</v>
      </c>
      <c r="AF130" s="96">
        <v>33608738.271950707</v>
      </c>
      <c r="AG130" s="96">
        <v>42972107.195874676</v>
      </c>
      <c r="AH130" s="96">
        <v>41119721.651114978</v>
      </c>
      <c r="AI130" s="96">
        <v>39809538.677698858</v>
      </c>
      <c r="AJ130" s="96">
        <v>47515189.281819597</v>
      </c>
      <c r="AK130" s="96">
        <v>47737955.346651003</v>
      </c>
      <c r="AL130" s="96">
        <v>46919624.64300286</v>
      </c>
      <c r="AM130" s="96">
        <v>54832577.862260565</v>
      </c>
      <c r="AN130" s="96">
        <v>56338028.169014089</v>
      </c>
      <c r="AO130" s="96">
        <v>66515376.79004617</v>
      </c>
      <c r="AP130" s="96">
        <v>67537479.590322107</v>
      </c>
      <c r="AQ130" s="96">
        <v>65334841.060434721</v>
      </c>
      <c r="AR130" s="96">
        <v>69032258.064516127</v>
      </c>
      <c r="AS130" s="96">
        <v>67254174.397031531</v>
      </c>
      <c r="AT130" s="96">
        <v>63101272.369918279</v>
      </c>
      <c r="AU130" s="96">
        <v>72196457.676844507</v>
      </c>
      <c r="AV130" s="96">
        <v>90231856.800051883</v>
      </c>
      <c r="AW130" s="96">
        <v>102367039.27048096</v>
      </c>
      <c r="AX130" s="96">
        <v>112133944.25353187</v>
      </c>
      <c r="AY130" s="96">
        <v>110234939.75903614</v>
      </c>
      <c r="AZ130" s="96">
        <v>132671742.95038071</v>
      </c>
      <c r="BA130" s="96">
        <v>141042610.30028519</v>
      </c>
      <c r="BB130" s="96">
        <v>132420059.27312432</v>
      </c>
      <c r="BC130" s="96">
        <v>156120895.24857822</v>
      </c>
      <c r="BD130" s="96">
        <v>181705002.57864878</v>
      </c>
      <c r="BE130" s="96">
        <v>190243321.59867468</v>
      </c>
      <c r="BF130" s="96">
        <v>185113921.60648772</v>
      </c>
      <c r="BG130" s="96">
        <v>179703443.30268615</v>
      </c>
      <c r="BH130" s="96">
        <v>171117872.43633085</v>
      </c>
      <c r="BI130" s="96">
        <v>178328873.03003272</v>
      </c>
      <c r="BJ130" s="96">
        <v>187276210.91354999</v>
      </c>
      <c r="BK130" s="96">
        <v>196737895.99521819</v>
      </c>
      <c r="BL130" s="96">
        <v>194647201.94647205</v>
      </c>
      <c r="BM130" s="96">
        <v>199573325.99270526</v>
      </c>
    </row>
    <row r="131" spans="1:65" x14ac:dyDescent="0.2">
      <c r="A131" s="96" t="s">
        <v>218</v>
      </c>
      <c r="B131" s="96" t="s">
        <v>466</v>
      </c>
      <c r="C131" s="96" t="s">
        <v>296</v>
      </c>
      <c r="D131" s="96" t="s">
        <v>297</v>
      </c>
      <c r="E131" s="96">
        <v>12366563.611969901</v>
      </c>
      <c r="F131" s="96">
        <v>12483229.306422448</v>
      </c>
      <c r="G131" s="96">
        <v>12541562.153648719</v>
      </c>
      <c r="H131" s="96">
        <v>12833226.389780086</v>
      </c>
      <c r="I131" s="96">
        <v>13416554.862042816</v>
      </c>
      <c r="J131" s="96">
        <v>13593932.322053676</v>
      </c>
      <c r="K131" s="96">
        <v>14469078.179696616</v>
      </c>
      <c r="L131" s="96">
        <v>16742338.251986379</v>
      </c>
      <c r="M131" s="96">
        <v>14600000</v>
      </c>
      <c r="N131" s="96">
        <v>15850000</v>
      </c>
      <c r="O131" s="96">
        <v>16300000</v>
      </c>
      <c r="P131" s="96">
        <v>19624746.450304259</v>
      </c>
      <c r="Q131" s="96">
        <v>22944849.115504682</v>
      </c>
      <c r="R131" s="96">
        <v>24196018.376722816</v>
      </c>
      <c r="S131" s="96">
        <v>31514856.307842184</v>
      </c>
      <c r="T131" s="96">
        <v>33364055.299539171</v>
      </c>
      <c r="U131" s="96">
        <v>30095602.294455066</v>
      </c>
      <c r="V131" s="96">
        <v>44496296.296296291</v>
      </c>
      <c r="W131" s="96">
        <v>49433333.333333328</v>
      </c>
      <c r="X131" s="96">
        <v>58840740.740740739</v>
      </c>
      <c r="Y131" s="96">
        <v>68459259.259259254</v>
      </c>
      <c r="Z131" s="96">
        <v>80888888.888888881</v>
      </c>
      <c r="AA131" s="96">
        <v>86022222.222222224</v>
      </c>
      <c r="AB131" s="96">
        <v>86874074.074074075</v>
      </c>
      <c r="AC131" s="96">
        <v>98603703.703703701</v>
      </c>
      <c r="AD131" s="96">
        <v>111007407.4074074</v>
      </c>
      <c r="AE131" s="96">
        <v>130685185.18518518</v>
      </c>
      <c r="AF131" s="96">
        <v>147748148.14814815</v>
      </c>
      <c r="AG131" s="96">
        <v>172692592.59259257</v>
      </c>
      <c r="AH131" s="96">
        <v>192518518.51851848</v>
      </c>
      <c r="AI131" s="96">
        <v>217259259.25925925</v>
      </c>
      <c r="AJ131" s="96">
        <v>220540740.74074072</v>
      </c>
      <c r="AK131" s="96">
        <v>242137037.03703701</v>
      </c>
      <c r="AL131" s="96">
        <v>263755555.55555555</v>
      </c>
      <c r="AM131" s="96">
        <v>295159259.25925922</v>
      </c>
      <c r="AN131" s="96">
        <v>313485185.18518519</v>
      </c>
      <c r="AO131" s="96">
        <v>333944444.44444442</v>
      </c>
      <c r="AP131" s="96">
        <v>374641307.97464132</v>
      </c>
      <c r="AQ131" s="96">
        <v>383257331.40547961</v>
      </c>
      <c r="AR131" s="96">
        <v>406595484.37326217</v>
      </c>
      <c r="AS131" s="96">
        <v>421695769.84391803</v>
      </c>
      <c r="AT131" s="96">
        <v>458643829.01419944</v>
      </c>
      <c r="AU131" s="96">
        <v>481077373.66996628</v>
      </c>
      <c r="AV131" s="96">
        <v>469869869.86986989</v>
      </c>
      <c r="AW131" s="96">
        <v>506899999.99999994</v>
      </c>
      <c r="AX131" s="96">
        <v>547203703.70370364</v>
      </c>
      <c r="AY131" s="96">
        <v>644411111.11111104</v>
      </c>
      <c r="AZ131" s="96">
        <v>689285185.18518519</v>
      </c>
      <c r="BA131" s="96">
        <v>751233333.33333325</v>
      </c>
      <c r="BB131" s="96">
        <v>747862962.96296287</v>
      </c>
      <c r="BC131" s="96">
        <v>760170370.37037027</v>
      </c>
      <c r="BD131" s="96">
        <v>817759259.25925922</v>
      </c>
      <c r="BE131" s="96">
        <v>800414814.81481481</v>
      </c>
      <c r="BF131" s="96">
        <v>839770370.37037027</v>
      </c>
      <c r="BG131" s="96">
        <v>916566666.66666663</v>
      </c>
      <c r="BH131" s="96">
        <v>923155555.55555546</v>
      </c>
      <c r="BI131" s="96">
        <v>971170370.37037027</v>
      </c>
      <c r="BJ131" s="96">
        <v>996944444.44444442</v>
      </c>
      <c r="BK131" s="96">
        <v>1010822222.2222222</v>
      </c>
      <c r="BL131" s="96">
        <v>1044711111.111111</v>
      </c>
      <c r="BM131" s="96">
        <v>927451851.85185182</v>
      </c>
    </row>
    <row r="132" spans="1:65" x14ac:dyDescent="0.2">
      <c r="A132" s="96" t="s">
        <v>467</v>
      </c>
      <c r="B132" s="96" t="s">
        <v>468</v>
      </c>
      <c r="C132" s="96" t="s">
        <v>296</v>
      </c>
      <c r="D132" s="96" t="s">
        <v>297</v>
      </c>
      <c r="E132" s="96">
        <v>3958190758.6241856</v>
      </c>
      <c r="F132" s="96">
        <v>2417558289.3665576</v>
      </c>
      <c r="G132" s="96">
        <v>2814318516.6096792</v>
      </c>
      <c r="H132" s="96">
        <v>3988784572.2483544</v>
      </c>
      <c r="I132" s="96">
        <v>3458939357.7337699</v>
      </c>
      <c r="J132" s="96">
        <v>3120833333.3333335</v>
      </c>
      <c r="K132" s="96">
        <v>3928908380.6294689</v>
      </c>
      <c r="L132" s="96">
        <v>4855907141.8009758</v>
      </c>
      <c r="M132" s="96">
        <v>6119284294.2345934</v>
      </c>
      <c r="N132" s="96">
        <v>7678581343.6979446</v>
      </c>
      <c r="O132" s="96">
        <v>9005023183.9258118</v>
      </c>
      <c r="P132" s="96">
        <v>9903499927.9850216</v>
      </c>
      <c r="Q132" s="96">
        <v>10862327878.032019</v>
      </c>
      <c r="R132" s="96">
        <v>13876531432.014462</v>
      </c>
      <c r="S132" s="96">
        <v>19544094741.266346</v>
      </c>
      <c r="T132" s="96">
        <v>21784297520.661156</v>
      </c>
      <c r="U132" s="96">
        <v>29902479338.842976</v>
      </c>
      <c r="V132" s="96">
        <v>38446487603.305786</v>
      </c>
      <c r="W132" s="96">
        <v>51972107438.016525</v>
      </c>
      <c r="X132" s="96">
        <v>66946900826.446281</v>
      </c>
      <c r="Y132" s="96">
        <v>65398646757.651093</v>
      </c>
      <c r="Z132" s="96">
        <v>72933350953.702484</v>
      </c>
      <c r="AA132" s="96">
        <v>78358866334.73764</v>
      </c>
      <c r="AB132" s="96">
        <v>87760360941.024811</v>
      </c>
      <c r="AC132" s="96">
        <v>97510235986.004608</v>
      </c>
      <c r="AD132" s="96">
        <v>101296177099.37703</v>
      </c>
      <c r="AE132" s="96">
        <v>116836802995.06494</v>
      </c>
      <c r="AF132" s="96">
        <v>147948259722.57678</v>
      </c>
      <c r="AG132" s="96">
        <v>199590823957.23679</v>
      </c>
      <c r="AH132" s="96">
        <v>246927292765.0195</v>
      </c>
      <c r="AI132" s="96">
        <v>283367525714.93164</v>
      </c>
      <c r="AJ132" s="96">
        <v>330648530715.211</v>
      </c>
      <c r="AK132" s="96">
        <v>355525267405.36731</v>
      </c>
      <c r="AL132" s="96">
        <v>392666101884.95898</v>
      </c>
      <c r="AM132" s="96">
        <v>463617399962.66101</v>
      </c>
      <c r="AN132" s="96">
        <v>566583427334.13721</v>
      </c>
      <c r="AO132" s="96">
        <v>610169556840.07703</v>
      </c>
      <c r="AP132" s="96">
        <v>569754543829.95728</v>
      </c>
      <c r="AQ132" s="96">
        <v>383330931042.35645</v>
      </c>
      <c r="AR132" s="96">
        <v>497512659612.05231</v>
      </c>
      <c r="AS132" s="96">
        <v>576178114168.49402</v>
      </c>
      <c r="AT132" s="96">
        <v>547658231279.87048</v>
      </c>
      <c r="AU132" s="96">
        <v>627246081417.00439</v>
      </c>
      <c r="AV132" s="96">
        <v>702717332012.99084</v>
      </c>
      <c r="AW132" s="96">
        <v>793175007858.06592</v>
      </c>
      <c r="AX132" s="96">
        <v>934901071332.98376</v>
      </c>
      <c r="AY132" s="96">
        <v>1053216909887.5618</v>
      </c>
      <c r="AZ132" s="96">
        <v>1172614086539.8635</v>
      </c>
      <c r="BA132" s="96">
        <v>1047339010225.2472</v>
      </c>
      <c r="BB132" s="96">
        <v>943941876218.74329</v>
      </c>
      <c r="BC132" s="96">
        <v>1144066965324.4941</v>
      </c>
      <c r="BD132" s="96">
        <v>1253223044718.9871</v>
      </c>
      <c r="BE132" s="96">
        <v>1278427634342.5857</v>
      </c>
      <c r="BF132" s="96">
        <v>1370795199976.1794</v>
      </c>
      <c r="BG132" s="96">
        <v>1484318219633.6272</v>
      </c>
      <c r="BH132" s="96">
        <v>1465773245547.1497</v>
      </c>
      <c r="BI132" s="96">
        <v>1500111596236.3718</v>
      </c>
      <c r="BJ132" s="96">
        <v>1623901496835.7908</v>
      </c>
      <c r="BK132" s="96">
        <v>1724845615629.2595</v>
      </c>
      <c r="BL132" s="96">
        <v>1646739219509.8928</v>
      </c>
      <c r="BM132" s="96">
        <v>1630525005469.1072</v>
      </c>
    </row>
    <row r="133" spans="1:65" x14ac:dyDescent="0.2">
      <c r="A133" s="96" t="s">
        <v>168</v>
      </c>
      <c r="B133" s="96" t="s">
        <v>469</v>
      </c>
      <c r="C133" s="96" t="s">
        <v>296</v>
      </c>
      <c r="D133" s="96" t="s">
        <v>297</v>
      </c>
      <c r="J133" s="96">
        <v>2097451694.2033045</v>
      </c>
      <c r="K133" s="96">
        <v>2391486978.4374127</v>
      </c>
      <c r="L133" s="96">
        <v>2441893027.16326</v>
      </c>
      <c r="M133" s="96">
        <v>2663119574.3489223</v>
      </c>
      <c r="N133" s="96">
        <v>2769532343.8812661</v>
      </c>
      <c r="O133" s="96">
        <v>2873984878.1853824</v>
      </c>
      <c r="P133" s="96">
        <v>3880370401.5725918</v>
      </c>
      <c r="Q133" s="96">
        <v>4451200972.9401026</v>
      </c>
      <c r="R133" s="96">
        <v>5408293998.6513824</v>
      </c>
      <c r="S133" s="96">
        <v>13004774556.616644</v>
      </c>
      <c r="T133" s="96">
        <v>12024138275.86207</v>
      </c>
      <c r="U133" s="96">
        <v>13131668946.648428</v>
      </c>
      <c r="V133" s="96">
        <v>14135729588.276342</v>
      </c>
      <c r="W133" s="96">
        <v>15500908760.450745</v>
      </c>
      <c r="X133" s="96">
        <v>24746019536.903042</v>
      </c>
      <c r="Y133" s="96">
        <v>28638550499.445065</v>
      </c>
      <c r="Z133" s="96">
        <v>25056672166.427547</v>
      </c>
      <c r="AA133" s="96">
        <v>21577977770.059048</v>
      </c>
      <c r="AB133" s="96">
        <v>20869434305.317326</v>
      </c>
      <c r="AC133" s="96">
        <v>21697297872.340427</v>
      </c>
      <c r="AD133" s="96">
        <v>21442619680.851063</v>
      </c>
      <c r="AE133" s="96">
        <v>17903681693.048862</v>
      </c>
      <c r="AF133" s="96">
        <v>22365734481.521347</v>
      </c>
      <c r="AG133" s="96">
        <v>20692472759.856628</v>
      </c>
      <c r="AH133" s="96">
        <v>24312117767.188564</v>
      </c>
      <c r="AI133" s="96">
        <v>18427777777.777779</v>
      </c>
      <c r="AJ133" s="96">
        <v>11008793176.2223</v>
      </c>
      <c r="AK133" s="96">
        <v>19858555214.723927</v>
      </c>
      <c r="AL133" s="96">
        <v>23941391390.728477</v>
      </c>
      <c r="AM133" s="96">
        <v>24848483838.383839</v>
      </c>
      <c r="AN133" s="96">
        <v>27191353887.399464</v>
      </c>
      <c r="AO133" s="96">
        <v>31493319973.279892</v>
      </c>
      <c r="AP133" s="96">
        <v>30355093966.36993</v>
      </c>
      <c r="AQ133" s="96">
        <v>25939960629.921257</v>
      </c>
      <c r="AR133" s="96">
        <v>30123850197.109066</v>
      </c>
      <c r="AS133" s="96">
        <v>37712842242.503258</v>
      </c>
      <c r="AT133" s="96">
        <v>34887512226.931862</v>
      </c>
      <c r="AU133" s="96">
        <v>38137545245.146431</v>
      </c>
      <c r="AV133" s="96">
        <v>47876510067.114098</v>
      </c>
      <c r="AW133" s="96">
        <v>59439090600.610786</v>
      </c>
      <c r="AX133" s="96">
        <v>80798630136.986313</v>
      </c>
      <c r="AY133" s="96">
        <v>101548931771.19228</v>
      </c>
      <c r="AZ133" s="96">
        <v>114639690358.90218</v>
      </c>
      <c r="BA133" s="96">
        <v>147395089285.71429</v>
      </c>
      <c r="BB133" s="96">
        <v>105963168867.26894</v>
      </c>
      <c r="BC133" s="96">
        <v>115419399860.43263</v>
      </c>
      <c r="BD133" s="96">
        <v>154068115942.02896</v>
      </c>
      <c r="BE133" s="96">
        <v>174070382279.3855</v>
      </c>
      <c r="BF133" s="96">
        <v>174161142454.16077</v>
      </c>
      <c r="BG133" s="96">
        <v>162631412508.78424</v>
      </c>
      <c r="BH133" s="96">
        <v>114567298105.68295</v>
      </c>
      <c r="BI133" s="96">
        <v>109419728566.69977</v>
      </c>
      <c r="BJ133" s="96">
        <v>120707435412.35805</v>
      </c>
      <c r="BK133" s="96">
        <v>138182400493.58508</v>
      </c>
      <c r="BL133" s="96">
        <v>136196760180.97563</v>
      </c>
    </row>
    <row r="134" spans="1:65" x14ac:dyDescent="0.2">
      <c r="A134" s="96" t="s">
        <v>470</v>
      </c>
      <c r="B134" s="96" t="s">
        <v>471</v>
      </c>
      <c r="C134" s="96" t="s">
        <v>296</v>
      </c>
      <c r="D134" s="96" t="s">
        <v>297</v>
      </c>
      <c r="E134" s="96">
        <v>65620808165.846992</v>
      </c>
      <c r="F134" s="96">
        <v>68624073521.71315</v>
      </c>
      <c r="G134" s="96">
        <v>79174794692.469849</v>
      </c>
      <c r="H134" s="96">
        <v>78810137064.440903</v>
      </c>
      <c r="I134" s="96">
        <v>90906169854.738632</v>
      </c>
      <c r="J134" s="96">
        <v>97587712662.431061</v>
      </c>
      <c r="K134" s="96">
        <v>107375960281.92017</v>
      </c>
      <c r="L134" s="96">
        <v>110128541024.92809</v>
      </c>
      <c r="M134" s="96">
        <v>118974491355.51491</v>
      </c>
      <c r="N134" s="96">
        <v>133625574818.32378</v>
      </c>
      <c r="O134" s="96">
        <v>145017155173.30746</v>
      </c>
      <c r="P134" s="96">
        <v>160885856338.53986</v>
      </c>
      <c r="Q134" s="96">
        <v>182666587392.99313</v>
      </c>
      <c r="R134" s="96">
        <v>239615243328.71619</v>
      </c>
      <c r="S134" s="96">
        <v>315496789586.97144</v>
      </c>
      <c r="T134" s="96">
        <v>339878429220.26123</v>
      </c>
      <c r="U134" s="96">
        <v>375456979875.69189</v>
      </c>
      <c r="V134" s="96">
        <v>407817646450.95862</v>
      </c>
      <c r="W134" s="96">
        <v>464493018983.19421</v>
      </c>
      <c r="X134" s="96">
        <v>548302343758.57788</v>
      </c>
      <c r="Y134" s="96">
        <v>655342547364.32385</v>
      </c>
      <c r="Z134" s="96">
        <v>758245679409.86804</v>
      </c>
      <c r="AA134" s="96">
        <v>705601393158.7572</v>
      </c>
      <c r="AB134" s="96">
        <v>615396486386.25073</v>
      </c>
      <c r="AC134" s="96">
        <v>628791407311.51868</v>
      </c>
      <c r="AD134" s="96">
        <v>650107133009.72559</v>
      </c>
      <c r="AE134" s="96">
        <v>655461174267.85754</v>
      </c>
      <c r="AF134" s="96">
        <v>703400344295.04443</v>
      </c>
      <c r="AG134" s="96">
        <v>788063676123.5614</v>
      </c>
      <c r="AH134" s="96">
        <v>882731687107.23511</v>
      </c>
      <c r="AI134" s="96">
        <v>1041181192766.0997</v>
      </c>
      <c r="AJ134" s="96">
        <v>1297974028319.9717</v>
      </c>
      <c r="AK134" s="96">
        <v>1199700236982.1133</v>
      </c>
      <c r="AL134" s="96">
        <v>1397343156804.0359</v>
      </c>
      <c r="AM134" s="96">
        <v>1609565306798.3513</v>
      </c>
      <c r="AN134" s="96">
        <v>1687746345908.5854</v>
      </c>
      <c r="AO134" s="96">
        <v>1842258026681.7822</v>
      </c>
      <c r="AP134" s="96">
        <v>2010064157296.0095</v>
      </c>
      <c r="AQ134" s="96">
        <v>2019908963817.8467</v>
      </c>
      <c r="AR134" s="96">
        <v>1791525473959.7117</v>
      </c>
      <c r="AS134" s="96">
        <v>1980848958476.7483</v>
      </c>
      <c r="AT134" s="96">
        <v>1925705028049.0962</v>
      </c>
      <c r="AU134" s="96">
        <v>1731482311607.5054</v>
      </c>
      <c r="AV134" s="96">
        <v>1773300252218.2786</v>
      </c>
      <c r="AW134" s="96">
        <v>2023229633944.6306</v>
      </c>
      <c r="AX134" s="96">
        <v>2448474065327.5347</v>
      </c>
      <c r="AY134" s="96">
        <v>2860958737311.6543</v>
      </c>
      <c r="AZ134" s="96">
        <v>3381017765452.4839</v>
      </c>
      <c r="BA134" s="96">
        <v>3912341357763.1455</v>
      </c>
      <c r="BB134" s="96">
        <v>3636380283976.7217</v>
      </c>
      <c r="BC134" s="96">
        <v>4547338067672.4131</v>
      </c>
      <c r="BD134" s="96">
        <v>5310229211101.9961</v>
      </c>
      <c r="BE134" s="96">
        <v>5288327452642.4658</v>
      </c>
      <c r="BF134" s="96">
        <v>5431239202702.6553</v>
      </c>
      <c r="BG134" s="96">
        <v>5460163132683.3301</v>
      </c>
      <c r="BH134" s="96">
        <v>4653088092007.6006</v>
      </c>
      <c r="BI134" s="96">
        <v>4527157303795.2832</v>
      </c>
      <c r="BJ134" s="96">
        <v>5046523256120.21</v>
      </c>
      <c r="BK134" s="96">
        <v>4897955761446.6777</v>
      </c>
      <c r="BL134" s="96">
        <v>4841640251322.1689</v>
      </c>
      <c r="BM134" s="96">
        <v>4007837786207.9438</v>
      </c>
    </row>
    <row r="135" spans="1:65" x14ac:dyDescent="0.2">
      <c r="A135" s="96" t="s">
        <v>170</v>
      </c>
      <c r="B135" s="96" t="s">
        <v>472</v>
      </c>
      <c r="C135" s="96" t="s">
        <v>296</v>
      </c>
      <c r="D135" s="96" t="s">
        <v>297</v>
      </c>
      <c r="AC135" s="96">
        <v>1757142805.7142856</v>
      </c>
      <c r="AD135" s="96">
        <v>2366666615.5555553</v>
      </c>
      <c r="AE135" s="96">
        <v>1776842041.0526316</v>
      </c>
      <c r="AF135" s="96">
        <v>1087273103.6963859</v>
      </c>
      <c r="AG135" s="96">
        <v>598961269.29787862</v>
      </c>
      <c r="AH135" s="96">
        <v>714046821.09379697</v>
      </c>
      <c r="AI135" s="96">
        <v>865559856.16389966</v>
      </c>
      <c r="AJ135" s="96">
        <v>1028087972.3108478</v>
      </c>
      <c r="AK135" s="96">
        <v>1127806944.6151268</v>
      </c>
      <c r="AL135" s="96">
        <v>1327748654.6596859</v>
      </c>
      <c r="AM135" s="96">
        <v>1543606345.1168365</v>
      </c>
      <c r="AN135" s="96">
        <v>1763536304.5396364</v>
      </c>
      <c r="AO135" s="96">
        <v>1873671550.3463552</v>
      </c>
      <c r="AP135" s="96">
        <v>1747011857.3310688</v>
      </c>
      <c r="AQ135" s="96">
        <v>1280177838.7190535</v>
      </c>
      <c r="AR135" s="96">
        <v>1454430642.4918334</v>
      </c>
      <c r="AS135" s="96">
        <v>1731198022.4549377</v>
      </c>
      <c r="AT135" s="96">
        <v>1768619058.3464744</v>
      </c>
      <c r="AU135" s="96">
        <v>1758176653.0774584</v>
      </c>
      <c r="AV135" s="96">
        <v>2023324407.3031571</v>
      </c>
      <c r="AW135" s="96">
        <v>2366398119.882102</v>
      </c>
      <c r="AX135" s="96">
        <v>2735558726.256249</v>
      </c>
      <c r="AY135" s="96">
        <v>3452882514.001658</v>
      </c>
      <c r="AZ135" s="96">
        <v>4222962987.5385919</v>
      </c>
      <c r="BA135" s="96">
        <v>5443915120.5079479</v>
      </c>
      <c r="BB135" s="96">
        <v>5832915387.0890837</v>
      </c>
      <c r="BC135" s="96">
        <v>7127792629.5829449</v>
      </c>
      <c r="BD135" s="96">
        <v>8749241114.1891289</v>
      </c>
      <c r="BE135" s="96">
        <v>10191350119.680822</v>
      </c>
      <c r="BF135" s="96">
        <v>11942230508.333982</v>
      </c>
      <c r="BG135" s="96">
        <v>13268458231.928415</v>
      </c>
      <c r="BH135" s="96">
        <v>14390442307.399641</v>
      </c>
      <c r="BI135" s="96">
        <v>15805692545.872349</v>
      </c>
      <c r="BJ135" s="96">
        <v>16853087485.4118</v>
      </c>
      <c r="BK135" s="96">
        <v>17953786416.143097</v>
      </c>
      <c r="BL135" s="96">
        <v>18245925331.239628</v>
      </c>
      <c r="BM135" s="96">
        <v>19136194848.653351</v>
      </c>
    </row>
    <row r="136" spans="1:65" x14ac:dyDescent="0.2">
      <c r="A136" s="96" t="s">
        <v>172</v>
      </c>
      <c r="B136" s="96" t="s">
        <v>473</v>
      </c>
      <c r="C136" s="96" t="s">
        <v>296</v>
      </c>
      <c r="D136" s="96" t="s">
        <v>297</v>
      </c>
      <c r="AG136" s="96">
        <v>3313540067.9324584</v>
      </c>
      <c r="AH136" s="96">
        <v>2717998687.7100158</v>
      </c>
      <c r="AI136" s="96">
        <v>2838485353.9618664</v>
      </c>
      <c r="AJ136" s="96">
        <v>4690415092.5366325</v>
      </c>
      <c r="AK136" s="96">
        <v>5843579160.9012194</v>
      </c>
      <c r="AL136" s="96">
        <v>7941744492.1211014</v>
      </c>
      <c r="AM136" s="96">
        <v>9599127049.9375038</v>
      </c>
      <c r="AN136" s="96">
        <v>11718795528.493893</v>
      </c>
      <c r="AO136" s="96">
        <v>13690217333.269695</v>
      </c>
      <c r="AP136" s="96">
        <v>15751867489.444624</v>
      </c>
      <c r="AQ136" s="96">
        <v>17247179005.521946</v>
      </c>
      <c r="AR136" s="96">
        <v>17391056369.226524</v>
      </c>
      <c r="AS136" s="96">
        <v>17260364842.454395</v>
      </c>
      <c r="AT136" s="96">
        <v>17649751243.781094</v>
      </c>
      <c r="AU136" s="96">
        <v>19152238805.97015</v>
      </c>
      <c r="AV136" s="96">
        <v>20082918739.635159</v>
      </c>
      <c r="AW136" s="96">
        <v>21159827992.039803</v>
      </c>
      <c r="AX136" s="96">
        <v>21497336498.971809</v>
      </c>
      <c r="AY136" s="96">
        <v>22022709851.54229</v>
      </c>
      <c r="AZ136" s="96">
        <v>24827355014.660034</v>
      </c>
      <c r="BA136" s="96">
        <v>29118916105.605309</v>
      </c>
      <c r="BB136" s="96">
        <v>35399582928.62355</v>
      </c>
      <c r="BC136" s="96">
        <v>38443907042.321724</v>
      </c>
      <c r="BD136" s="96">
        <v>39927125961.194031</v>
      </c>
      <c r="BE136" s="96">
        <v>44035991745.671638</v>
      </c>
      <c r="BF136" s="96">
        <v>46909335135.124374</v>
      </c>
      <c r="BG136" s="96">
        <v>48134486624.610283</v>
      </c>
      <c r="BH136" s="96">
        <v>49939374832.703148</v>
      </c>
      <c r="BI136" s="96">
        <v>51205122503.814262</v>
      </c>
      <c r="BJ136" s="96">
        <v>53140638269.121063</v>
      </c>
      <c r="BK136" s="96">
        <v>54961275741.558876</v>
      </c>
      <c r="BL136" s="96">
        <v>51991634491.634491</v>
      </c>
      <c r="BM136" s="96">
        <v>33383246857.580029</v>
      </c>
    </row>
    <row r="137" spans="1:65" x14ac:dyDescent="0.2">
      <c r="A137" s="96" t="s">
        <v>6</v>
      </c>
      <c r="B137" s="96" t="s">
        <v>474</v>
      </c>
      <c r="C137" s="96" t="s">
        <v>296</v>
      </c>
      <c r="D137" s="96" t="s">
        <v>297</v>
      </c>
      <c r="AS137" s="96">
        <v>874000000</v>
      </c>
      <c r="AT137" s="96">
        <v>906000000</v>
      </c>
      <c r="AU137" s="96">
        <v>927000000</v>
      </c>
      <c r="AV137" s="96">
        <v>748000000</v>
      </c>
      <c r="AW137" s="96">
        <v>897000000</v>
      </c>
      <c r="AX137" s="96">
        <v>949000000</v>
      </c>
      <c r="AY137" s="96">
        <v>1119000000</v>
      </c>
      <c r="AZ137" s="96">
        <v>1373000000</v>
      </c>
      <c r="BA137" s="96">
        <v>1726000000</v>
      </c>
      <c r="BB137" s="96">
        <v>1768000000</v>
      </c>
      <c r="BC137" s="96">
        <v>1998000000</v>
      </c>
      <c r="BD137" s="96">
        <v>2398000000</v>
      </c>
      <c r="BE137" s="96">
        <v>2721000000</v>
      </c>
      <c r="BF137" s="96">
        <v>3067000000</v>
      </c>
      <c r="BG137" s="96">
        <v>3144000000</v>
      </c>
      <c r="BH137" s="96">
        <v>3177000000</v>
      </c>
      <c r="BI137" s="96">
        <v>3277826000</v>
      </c>
      <c r="BJ137" s="96">
        <v>3285455000</v>
      </c>
      <c r="BK137" s="96">
        <v>3264000000</v>
      </c>
      <c r="BL137" s="96">
        <v>3070518100</v>
      </c>
      <c r="BM137" s="96">
        <v>2950000000</v>
      </c>
    </row>
    <row r="138" spans="1:65" x14ac:dyDescent="0.2">
      <c r="A138" s="96" t="s">
        <v>174</v>
      </c>
      <c r="B138" s="96" t="s">
        <v>475</v>
      </c>
      <c r="C138" s="96" t="s">
        <v>296</v>
      </c>
      <c r="D138" s="96" t="s">
        <v>297</v>
      </c>
      <c r="AI138" s="96">
        <v>28901836158.192089</v>
      </c>
      <c r="AJ138" s="96">
        <v>31995012468.82793</v>
      </c>
      <c r="AK138" s="96">
        <v>33881392045.454544</v>
      </c>
      <c r="AL138" s="96">
        <v>30657030223.390274</v>
      </c>
      <c r="AM138" s="96">
        <v>28607921928.817451</v>
      </c>
      <c r="AN138" s="96">
        <v>25544128198.995453</v>
      </c>
      <c r="AO138" s="96">
        <v>27884615384.615383</v>
      </c>
      <c r="AP138" s="96">
        <v>30698633109.134304</v>
      </c>
      <c r="AQ138" s="96">
        <v>27249786142.001709</v>
      </c>
      <c r="AR138" s="96">
        <v>35976714100.905563</v>
      </c>
      <c r="AS138" s="96">
        <v>38270206950.409996</v>
      </c>
      <c r="AT138" s="96">
        <v>34110064452.15667</v>
      </c>
      <c r="AU138" s="96">
        <v>20481889763.779526</v>
      </c>
      <c r="AV138" s="96">
        <v>26265625000</v>
      </c>
      <c r="AW138" s="96">
        <v>33122307692.30769</v>
      </c>
      <c r="AX138" s="96">
        <v>47334148578.416389</v>
      </c>
      <c r="AY138" s="96">
        <v>54961936662.606575</v>
      </c>
      <c r="AZ138" s="96">
        <v>67516236337.715828</v>
      </c>
      <c r="BA138" s="96">
        <v>87140405361.229156</v>
      </c>
      <c r="BB138" s="96">
        <v>63028320702.034302</v>
      </c>
      <c r="BC138" s="96">
        <v>74773444900.536789</v>
      </c>
      <c r="BD138" s="96">
        <v>34699395523.607254</v>
      </c>
      <c r="BE138" s="96">
        <v>81873662518.823807</v>
      </c>
      <c r="BF138" s="96">
        <v>65502870173.783119</v>
      </c>
      <c r="BG138" s="96">
        <v>41142722414.335114</v>
      </c>
      <c r="BH138" s="96">
        <v>27842131479.872574</v>
      </c>
      <c r="BI138" s="96">
        <v>26197143268.124279</v>
      </c>
      <c r="BJ138" s="96">
        <v>37883243650.452003</v>
      </c>
      <c r="BK138" s="96">
        <v>52607888717.948715</v>
      </c>
      <c r="BL138" s="96">
        <v>52091152228.342514</v>
      </c>
      <c r="BM138" s="96">
        <v>25418461532.200836</v>
      </c>
    </row>
    <row r="139" spans="1:65" x14ac:dyDescent="0.2">
      <c r="A139" s="96" t="s">
        <v>219</v>
      </c>
      <c r="B139" s="96" t="s">
        <v>476</v>
      </c>
      <c r="C139" s="96" t="s">
        <v>296</v>
      </c>
      <c r="D139" s="96" t="s">
        <v>297</v>
      </c>
      <c r="Y139" s="96">
        <v>170370370.37037036</v>
      </c>
      <c r="Z139" s="96">
        <v>194444444.44444442</v>
      </c>
      <c r="AA139" s="96">
        <v>183333333.33333331</v>
      </c>
      <c r="AB139" s="96">
        <v>197037037.03703701</v>
      </c>
      <c r="AC139" s="96">
        <v>251481481.48148146</v>
      </c>
      <c r="AD139" s="96">
        <v>284444444.44444442</v>
      </c>
      <c r="AE139" s="96">
        <v>340000000</v>
      </c>
      <c r="AF139" s="96">
        <v>375555555.55555552</v>
      </c>
      <c r="AG139" s="96">
        <v>429629629.62962961</v>
      </c>
      <c r="AH139" s="96">
        <v>486666666.66666663</v>
      </c>
      <c r="AI139" s="96">
        <v>579629629.62962961</v>
      </c>
      <c r="AJ139" s="96">
        <v>613703703.70370364</v>
      </c>
      <c r="AK139" s="96">
        <v>674074074.07407403</v>
      </c>
      <c r="AL139" s="96">
        <v>684814814.81481481</v>
      </c>
      <c r="AM139" s="96">
        <v>713703703.70370364</v>
      </c>
      <c r="AN139" s="96">
        <v>762962962.96296287</v>
      </c>
      <c r="AO139" s="96">
        <v>788888888.88888884</v>
      </c>
      <c r="AP139" s="96">
        <v>805925925.92592585</v>
      </c>
      <c r="AQ139" s="96">
        <v>877407407.4074074</v>
      </c>
      <c r="AR139" s="96">
        <v>921851851.85185182</v>
      </c>
      <c r="AS139" s="96">
        <v>932592592.59259248</v>
      </c>
      <c r="AT139" s="96">
        <v>892592592.59259248</v>
      </c>
      <c r="AU139" s="96">
        <v>900000000</v>
      </c>
      <c r="AV139" s="96">
        <v>987407407.40740728</v>
      </c>
      <c r="AW139" s="96">
        <v>1066666666.6666666</v>
      </c>
      <c r="AX139" s="96">
        <v>1135555555.5555556</v>
      </c>
      <c r="AY139" s="96">
        <v>1268319185.1851852</v>
      </c>
      <c r="AZ139" s="96">
        <v>1336088814.8148148</v>
      </c>
      <c r="BA139" s="96">
        <v>1437731111.1111109</v>
      </c>
      <c r="BB139" s="96">
        <v>1401507888.8888888</v>
      </c>
      <c r="BC139" s="96">
        <v>1486758037.0370369</v>
      </c>
      <c r="BD139" s="96">
        <v>1576988407.4074073</v>
      </c>
      <c r="BE139" s="96">
        <v>1605146777.7777777</v>
      </c>
      <c r="BF139" s="96">
        <v>1664816740.7407405</v>
      </c>
      <c r="BG139" s="96">
        <v>1755130814.8148148</v>
      </c>
      <c r="BH139" s="96">
        <v>1808079888.8888888</v>
      </c>
      <c r="BI139" s="96">
        <v>1865375222.2222221</v>
      </c>
      <c r="BJ139" s="96">
        <v>1999090407.4074073</v>
      </c>
      <c r="BK139" s="96">
        <v>2065875074.074074</v>
      </c>
      <c r="BL139" s="96">
        <v>2122450629.6296294</v>
      </c>
      <c r="BM139" s="96">
        <v>1703364240.7407405</v>
      </c>
    </row>
    <row r="140" spans="1:65" x14ac:dyDescent="0.2">
      <c r="A140" s="96" t="s">
        <v>477</v>
      </c>
      <c r="B140" s="96" t="s">
        <v>478</v>
      </c>
      <c r="C140" s="96" t="s">
        <v>296</v>
      </c>
      <c r="D140" s="96" t="s">
        <v>297</v>
      </c>
      <c r="E140" s="96">
        <v>81651509143.100647</v>
      </c>
      <c r="F140" s="96">
        <v>86450353399.094635</v>
      </c>
      <c r="G140" s="96">
        <v>98887395345.043564</v>
      </c>
      <c r="H140" s="96">
        <v>99799463180.44635</v>
      </c>
      <c r="I140" s="96">
        <v>111214931920.54041</v>
      </c>
      <c r="J140" s="96">
        <v>118563336870.67641</v>
      </c>
      <c r="K140" s="96">
        <v>130040255403.69777</v>
      </c>
      <c r="L140" s="96">
        <v>133466375791.33456</v>
      </c>
      <c r="M140" s="96">
        <v>143750503797.26599</v>
      </c>
      <c r="N140" s="96">
        <v>160979586156.87781</v>
      </c>
      <c r="O140" s="96">
        <v>175254777060.03033</v>
      </c>
      <c r="P140" s="96">
        <v>195820421432.36133</v>
      </c>
      <c r="Q140" s="96">
        <v>219970767429.52682</v>
      </c>
      <c r="R140" s="96">
        <v>288103934174.92529</v>
      </c>
      <c r="S140" s="96">
        <v>374426354289.62195</v>
      </c>
      <c r="T140" s="96">
        <v>392082630479.0589</v>
      </c>
      <c r="U140" s="96">
        <v>435581720267.30084</v>
      </c>
      <c r="V140" s="96">
        <v>478739671193.06866</v>
      </c>
      <c r="W140" s="96">
        <v>543518144340.68018</v>
      </c>
      <c r="X140" s="96">
        <v>647980581074.7948</v>
      </c>
      <c r="Y140" s="96">
        <v>780555871292.85583</v>
      </c>
      <c r="Z140" s="96">
        <v>900089427628.68555</v>
      </c>
      <c r="AA140" s="96">
        <v>839696390095.13196</v>
      </c>
      <c r="AB140" s="96">
        <v>740176617237.99426</v>
      </c>
      <c r="AC140" s="96">
        <v>747410622357.896</v>
      </c>
      <c r="AD140" s="96">
        <v>769882176411.36328</v>
      </c>
      <c r="AE140" s="96">
        <v>775523031044.90417</v>
      </c>
      <c r="AF140" s="96">
        <v>818696098701.23987</v>
      </c>
      <c r="AG140" s="96">
        <v>923091534179.07837</v>
      </c>
      <c r="AH140" s="96">
        <v>1007682588104.7786</v>
      </c>
      <c r="AI140" s="96">
        <v>1179424261650.8069</v>
      </c>
      <c r="AJ140" s="96">
        <v>1450870220806.1223</v>
      </c>
      <c r="AK140" s="96">
        <v>1371525457209.783</v>
      </c>
      <c r="AL140" s="96">
        <v>1576942722802.8921</v>
      </c>
      <c r="AM140" s="96">
        <v>1802194515918.5056</v>
      </c>
      <c r="AN140" s="96">
        <v>1921782499558.5413</v>
      </c>
      <c r="AO140" s="96">
        <v>2079487539400.9124</v>
      </c>
      <c r="AP140" s="96">
        <v>2279721886788.5972</v>
      </c>
      <c r="AQ140" s="96">
        <v>2300396012666.502</v>
      </c>
      <c r="AR140" s="96">
        <v>2075535347332.3762</v>
      </c>
      <c r="AS140" s="96">
        <v>2292389832740.9771</v>
      </c>
      <c r="AT140" s="96">
        <v>2242465755431.334</v>
      </c>
      <c r="AU140" s="96">
        <v>2012048308089.6357</v>
      </c>
      <c r="AV140" s="96">
        <v>2054973027040.793</v>
      </c>
      <c r="AW140" s="96">
        <v>2368315499919.04</v>
      </c>
      <c r="AX140" s="96">
        <v>2863667322764.1733</v>
      </c>
      <c r="AY140" s="96">
        <v>3356355572237.4336</v>
      </c>
      <c r="AZ140" s="96">
        <v>3954073971906.958</v>
      </c>
      <c r="BA140" s="96">
        <v>4594982918426.3564</v>
      </c>
      <c r="BB140" s="96">
        <v>4318864633566.0908</v>
      </c>
      <c r="BC140" s="96">
        <v>5354170885284.6455</v>
      </c>
      <c r="BD140" s="96">
        <v>6087219507908.6064</v>
      </c>
      <c r="BE140" s="96">
        <v>6150593649949.8125</v>
      </c>
      <c r="BF140" s="96">
        <v>6303189080239.6104</v>
      </c>
      <c r="BG140" s="96">
        <v>6426823619044.3867</v>
      </c>
      <c r="BH140" s="96">
        <v>5531155510354.6084</v>
      </c>
      <c r="BI140" s="96">
        <v>5405520920068.1494</v>
      </c>
      <c r="BJ140" s="96">
        <v>6003763531340.1621</v>
      </c>
      <c r="BK140" s="96">
        <v>5865831110516.8789</v>
      </c>
      <c r="BL140" s="96">
        <v>5786726554928.0752</v>
      </c>
      <c r="BM140" s="96">
        <v>4838097985061.9512</v>
      </c>
    </row>
    <row r="141" spans="1:65" x14ac:dyDescent="0.2">
      <c r="A141" s="96" t="s">
        <v>479</v>
      </c>
      <c r="B141" s="96" t="s">
        <v>480</v>
      </c>
      <c r="C141" s="96" t="s">
        <v>296</v>
      </c>
      <c r="D141" s="96" t="s">
        <v>297</v>
      </c>
      <c r="Y141" s="96">
        <v>110326821351.66112</v>
      </c>
      <c r="Z141" s="96">
        <v>111751219166.33513</v>
      </c>
      <c r="AA141" s="96">
        <v>111308573050.59178</v>
      </c>
      <c r="AB141" s="96">
        <v>104772162204.87758</v>
      </c>
      <c r="AC141" s="96">
        <v>103865110529.23663</v>
      </c>
      <c r="AD141" s="96">
        <v>115081894448.90089</v>
      </c>
      <c r="AE141" s="96">
        <v>124806061983.57846</v>
      </c>
      <c r="AF141" s="96">
        <v>139762267891.88611</v>
      </c>
      <c r="AG141" s="96">
        <v>144876621503.43515</v>
      </c>
      <c r="AH141" s="96">
        <v>148117949350.79205</v>
      </c>
      <c r="AI141" s="96">
        <v>155768475856.28793</v>
      </c>
      <c r="AJ141" s="96">
        <v>157278097691.01953</v>
      </c>
      <c r="AK141" s="96">
        <v>145955209684.10043</v>
      </c>
      <c r="AL141" s="96">
        <v>148479450657.1181</v>
      </c>
      <c r="AM141" s="96">
        <v>137083717413.98763</v>
      </c>
      <c r="AN141" s="96">
        <v>157751482877.22406</v>
      </c>
      <c r="AO141" s="96">
        <v>173470545242.70792</v>
      </c>
      <c r="AP141" s="96">
        <v>182929560806.91501</v>
      </c>
      <c r="AQ141" s="96">
        <v>187298546547.64349</v>
      </c>
      <c r="AR141" s="96">
        <v>191327313211.24634</v>
      </c>
      <c r="AS141" s="96">
        <v>214806902500.86383</v>
      </c>
      <c r="AT141" s="96">
        <v>207418545966.298</v>
      </c>
      <c r="AU141" s="96">
        <v>228179642875.72946</v>
      </c>
      <c r="AV141" s="96">
        <v>255429165442.66281</v>
      </c>
      <c r="AW141" s="96">
        <v>292219962276.9364</v>
      </c>
      <c r="AX141" s="96">
        <v>343373441763.3634</v>
      </c>
      <c r="AY141" s="96">
        <v>401622913961.33246</v>
      </c>
      <c r="AZ141" s="96">
        <v>486497440722.77728</v>
      </c>
      <c r="BA141" s="96">
        <v>596702794810.24988</v>
      </c>
      <c r="BB141" s="96">
        <v>606544285507.97534</v>
      </c>
      <c r="BC141" s="96">
        <v>691461962064.59253</v>
      </c>
      <c r="BD141" s="96">
        <v>776316589903.15466</v>
      </c>
      <c r="BE141" s="96">
        <v>817747803078.10559</v>
      </c>
      <c r="BF141" s="96">
        <v>895723388795.45447</v>
      </c>
      <c r="BG141" s="96">
        <v>967654804026.30908</v>
      </c>
      <c r="BH141" s="96">
        <v>951978180250.78564</v>
      </c>
      <c r="BI141" s="96">
        <v>950921527687.51965</v>
      </c>
      <c r="BJ141" s="96">
        <v>1039614232529.8767</v>
      </c>
      <c r="BK141" s="96">
        <v>1075615110117.5667</v>
      </c>
      <c r="BL141" s="96">
        <v>1131451684833.9268</v>
      </c>
      <c r="BM141" s="96">
        <v>1130187942283.9453</v>
      </c>
    </row>
    <row r="142" spans="1:65" x14ac:dyDescent="0.2">
      <c r="A142" s="96" t="s">
        <v>481</v>
      </c>
      <c r="B142" s="96" t="s">
        <v>482</v>
      </c>
      <c r="C142" s="96" t="s">
        <v>296</v>
      </c>
      <c r="D142" s="96" t="s">
        <v>297</v>
      </c>
      <c r="L142" s="96">
        <v>19969697501.674564</v>
      </c>
      <c r="M142" s="96">
        <v>20980554047.584209</v>
      </c>
      <c r="N142" s="96">
        <v>24114226665.738323</v>
      </c>
      <c r="O142" s="96">
        <v>25098352779.893883</v>
      </c>
      <c r="P142" s="96">
        <v>27919313005.336937</v>
      </c>
      <c r="Q142" s="96">
        <v>30566145913.344707</v>
      </c>
      <c r="R142" s="96">
        <v>36462201023.472122</v>
      </c>
      <c r="S142" s="96">
        <v>45421497093.482574</v>
      </c>
      <c r="T142" s="96">
        <v>53584686423.573463</v>
      </c>
      <c r="U142" s="96">
        <v>56685594753.20565</v>
      </c>
      <c r="V142" s="96">
        <v>65932158784.113052</v>
      </c>
      <c r="W142" s="96">
        <v>74183040059.544388</v>
      </c>
      <c r="X142" s="96">
        <v>80374913996.939026</v>
      </c>
      <c r="Y142" s="96">
        <v>85053384648.373489</v>
      </c>
      <c r="Z142" s="96">
        <v>87666279698.902786</v>
      </c>
      <c r="AA142" s="96">
        <v>90495269158.269714</v>
      </c>
      <c r="AB142" s="96">
        <v>87472280164.847717</v>
      </c>
      <c r="AC142" s="96">
        <v>84670828306.705338</v>
      </c>
      <c r="AD142" s="96">
        <v>88519489242.700043</v>
      </c>
      <c r="AE142" s="96">
        <v>94474492499.567368</v>
      </c>
      <c r="AF142" s="96">
        <v>101948836201.40775</v>
      </c>
      <c r="AG142" s="96">
        <v>99722160381.740906</v>
      </c>
      <c r="AH142" s="96">
        <v>98095343533.588287</v>
      </c>
      <c r="AI142" s="96">
        <v>103031588278.66469</v>
      </c>
      <c r="AJ142" s="96">
        <v>103430095232.57285</v>
      </c>
      <c r="AK142" s="96">
        <v>93320558430.82373</v>
      </c>
      <c r="AL142" s="96">
        <v>95071778752.280762</v>
      </c>
      <c r="AM142" s="96">
        <v>79500690075.778824</v>
      </c>
      <c r="AN142" s="96">
        <v>89665727018.145538</v>
      </c>
      <c r="AO142" s="96">
        <v>94748493788.218323</v>
      </c>
      <c r="AP142" s="96">
        <v>101117287957.41287</v>
      </c>
      <c r="AQ142" s="96">
        <v>101389835662.68327</v>
      </c>
      <c r="AR142" s="96">
        <v>102004135020.65144</v>
      </c>
      <c r="AS142" s="96">
        <v>125757751738.74469</v>
      </c>
      <c r="AT142" s="96">
        <v>117473983984.68875</v>
      </c>
      <c r="AU142" s="96">
        <v>126871458544.03172</v>
      </c>
      <c r="AV142" s="96">
        <v>140262221828.58057</v>
      </c>
      <c r="AW142" s="96">
        <v>162336144359.5957</v>
      </c>
      <c r="AX142" s="96">
        <v>190014390063.10474</v>
      </c>
      <c r="AY142" s="96">
        <v>222831875985.04224</v>
      </c>
      <c r="AZ142" s="96">
        <v>272113592903.54623</v>
      </c>
      <c r="BA142" s="96">
        <v>330573385663.22736</v>
      </c>
      <c r="BB142" s="96">
        <v>340438547715.67261</v>
      </c>
      <c r="BC142" s="96">
        <v>383244115871.03558</v>
      </c>
      <c r="BD142" s="96">
        <v>407898795852.66162</v>
      </c>
      <c r="BE142" s="96">
        <v>420914537116.37195</v>
      </c>
      <c r="BF142" s="96">
        <v>459946112800.65332</v>
      </c>
      <c r="BG142" s="96">
        <v>497811019787.33246</v>
      </c>
      <c r="BH142" s="96">
        <v>497263761960.59277</v>
      </c>
      <c r="BI142" s="96">
        <v>470822744409.82538</v>
      </c>
      <c r="BJ142" s="96">
        <v>486350413377.58173</v>
      </c>
      <c r="BK142" s="96">
        <v>502363633203.44861</v>
      </c>
      <c r="BL142" s="96">
        <v>531834685224.17712</v>
      </c>
      <c r="BM142" s="96">
        <v>546661335346.15338</v>
      </c>
    </row>
    <row r="143" spans="1:65" x14ac:dyDescent="0.2">
      <c r="A143" s="96" t="s">
        <v>483</v>
      </c>
      <c r="B143" s="96" t="s">
        <v>484</v>
      </c>
      <c r="C143" s="96" t="s">
        <v>296</v>
      </c>
      <c r="D143" s="96" t="s">
        <v>297</v>
      </c>
      <c r="O143" s="96">
        <v>90098330.665447056</v>
      </c>
      <c r="P143" s="96">
        <v>104888628.17194417</v>
      </c>
      <c r="Q143" s="96">
        <v>124941925.0104734</v>
      </c>
      <c r="R143" s="96">
        <v>165930611.72901919</v>
      </c>
      <c r="S143" s="96">
        <v>193983720.46186894</v>
      </c>
      <c r="T143" s="96">
        <v>246387479.17715877</v>
      </c>
      <c r="U143" s="96">
        <v>272493879.02064329</v>
      </c>
      <c r="V143" s="96">
        <v>303496276.26378196</v>
      </c>
      <c r="W143" s="96">
        <v>436918176.73378074</v>
      </c>
      <c r="X143" s="96">
        <v>503180669.99458712</v>
      </c>
      <c r="Y143" s="96">
        <v>534701915.61735398</v>
      </c>
      <c r="Z143" s="96">
        <v>511658690.56104267</v>
      </c>
      <c r="AA143" s="96">
        <v>522090331.47810668</v>
      </c>
      <c r="AB143" s="96">
        <v>524034109.85660523</v>
      </c>
      <c r="AC143" s="96">
        <v>502617355.40707326</v>
      </c>
      <c r="AD143" s="96">
        <v>529078995.56387609</v>
      </c>
      <c r="AE143" s="96">
        <v>779365167.60242379</v>
      </c>
      <c r="AF143" s="96">
        <v>1052843347.6394849</v>
      </c>
      <c r="AG143" s="96">
        <v>1161757671.0175631</v>
      </c>
      <c r="AH143" s="96">
        <v>1120000916.9264627</v>
      </c>
      <c r="AI143" s="96">
        <v>1421466239.5623381</v>
      </c>
      <c r="AJ143" s="96">
        <v>1484152022.3152022</v>
      </c>
      <c r="AK143" s="96">
        <v>1631197909.258996</v>
      </c>
      <c r="AL143" s="96">
        <v>1673104493.7736871</v>
      </c>
      <c r="AM143" s="96">
        <v>1948118227.6815093</v>
      </c>
      <c r="AN143" s="96">
        <v>2428461395.3488369</v>
      </c>
      <c r="AO143" s="96">
        <v>2504033252.4271846</v>
      </c>
      <c r="AP143" s="96">
        <v>2298410390.6842141</v>
      </c>
      <c r="AQ143" s="96">
        <v>2479721340.8746033</v>
      </c>
      <c r="AR143" s="96">
        <v>2664026095.0605779</v>
      </c>
      <c r="AS143" s="96">
        <v>2483953102.7948837</v>
      </c>
      <c r="AT143" s="96">
        <v>2491822706.8025599</v>
      </c>
      <c r="AU143" s="96">
        <v>2688630822.5330424</v>
      </c>
      <c r="AV143" s="96">
        <v>3070691319.5217938</v>
      </c>
      <c r="AW143" s="96">
        <v>3454362685.9670286</v>
      </c>
      <c r="AX143" s="96">
        <v>3659251525.8592997</v>
      </c>
      <c r="AY143" s="96">
        <v>4000239272.6112618</v>
      </c>
      <c r="AZ143" s="96">
        <v>4601299566.8110638</v>
      </c>
      <c r="BA143" s="96">
        <v>5081432924.0144033</v>
      </c>
      <c r="BB143" s="96">
        <v>4504549214.2266331</v>
      </c>
      <c r="BC143" s="96">
        <v>5082366478.089942</v>
      </c>
      <c r="BD143" s="96">
        <v>5739977477.4774771</v>
      </c>
      <c r="BE143" s="96">
        <v>5456009384.6646051</v>
      </c>
      <c r="BF143" s="96">
        <v>6391735893.8396807</v>
      </c>
      <c r="BG143" s="96">
        <v>6657170923.3791752</v>
      </c>
      <c r="BH143" s="96">
        <v>6268391521.1970072</v>
      </c>
      <c r="BI143" s="96">
        <v>6237264055.206007</v>
      </c>
      <c r="BJ143" s="96">
        <v>6474256118.6148062</v>
      </c>
      <c r="BK143" s="96">
        <v>6839145106.8616419</v>
      </c>
    </row>
    <row r="144" spans="1:65" x14ac:dyDescent="0.2">
      <c r="A144" s="96" t="s">
        <v>485</v>
      </c>
      <c r="B144" s="96" t="s">
        <v>486</v>
      </c>
      <c r="C144" s="96" t="s">
        <v>296</v>
      </c>
      <c r="D144" s="96" t="s">
        <v>297</v>
      </c>
      <c r="E144" s="96">
        <v>1409873949.5798321</v>
      </c>
      <c r="F144" s="96">
        <v>1444327731.092437</v>
      </c>
      <c r="G144" s="96">
        <v>1434156378.6008229</v>
      </c>
      <c r="H144" s="96">
        <v>1240672268.907563</v>
      </c>
      <c r="I144" s="96">
        <v>1309747899.1596639</v>
      </c>
      <c r="J144" s="96">
        <v>1698319327.7310925</v>
      </c>
      <c r="K144" s="96">
        <v>1751470588.2352941</v>
      </c>
      <c r="L144" s="96">
        <v>1859465020.5761316</v>
      </c>
      <c r="M144" s="96">
        <v>1801344537.8151259</v>
      </c>
      <c r="N144" s="96">
        <v>1965546218.4873948</v>
      </c>
      <c r="O144" s="96">
        <v>2296470588.2352939</v>
      </c>
      <c r="P144" s="96">
        <v>2369308600.3372684</v>
      </c>
      <c r="Q144" s="96">
        <v>2553936348.4087105</v>
      </c>
      <c r="R144" s="96">
        <v>2875625000</v>
      </c>
      <c r="S144" s="96">
        <v>3574586466.1654134</v>
      </c>
      <c r="T144" s="96">
        <v>3791298145.5064197</v>
      </c>
      <c r="U144" s="96">
        <v>3591319857.3127227</v>
      </c>
      <c r="V144" s="96">
        <v>4104509582.8635855</v>
      </c>
      <c r="W144" s="96">
        <v>2733183856.5022421</v>
      </c>
      <c r="X144" s="96">
        <v>3364611432.2414899</v>
      </c>
      <c r="Y144" s="96">
        <v>4024621899.5765271</v>
      </c>
      <c r="Z144" s="96">
        <v>4415844155.8441563</v>
      </c>
      <c r="AA144" s="96">
        <v>4768765016.8188372</v>
      </c>
      <c r="AB144" s="96">
        <v>5167913302.1674452</v>
      </c>
      <c r="AC144" s="96">
        <v>6043474842.7672949</v>
      </c>
      <c r="AD144" s="96">
        <v>5978460972.0176735</v>
      </c>
      <c r="AE144" s="96">
        <v>6405210563.8829412</v>
      </c>
      <c r="AF144" s="96">
        <v>6682167119.565217</v>
      </c>
      <c r="AG144" s="96">
        <v>6978371581.2637539</v>
      </c>
      <c r="AH144" s="96">
        <v>6987267683.7725391</v>
      </c>
      <c r="AI144" s="96">
        <v>8032551173.240139</v>
      </c>
      <c r="AJ144" s="96">
        <v>9000362581.5808563</v>
      </c>
      <c r="AK144" s="96">
        <v>9703011635.8658466</v>
      </c>
      <c r="AL144" s="96">
        <v>10338679635.761589</v>
      </c>
      <c r="AM144" s="96">
        <v>11717604208.822338</v>
      </c>
      <c r="AN144" s="96">
        <v>13029697560.975609</v>
      </c>
      <c r="AO144" s="96">
        <v>13897738375.248777</v>
      </c>
      <c r="AP144" s="96">
        <v>15091913883.709103</v>
      </c>
      <c r="AQ144" s="96">
        <v>15794972847.168346</v>
      </c>
      <c r="AR144" s="96">
        <v>15656327859.569649</v>
      </c>
      <c r="AS144" s="96">
        <v>16330814179.976625</v>
      </c>
      <c r="AT144" s="96">
        <v>15749753804.834377</v>
      </c>
      <c r="AU144" s="96">
        <v>16536535647.083422</v>
      </c>
      <c r="AV144" s="96">
        <v>18881765437.215084</v>
      </c>
      <c r="AW144" s="96">
        <v>20662525941.29855</v>
      </c>
      <c r="AX144" s="96">
        <v>24405791044.776119</v>
      </c>
      <c r="AY144" s="96">
        <v>28279814924.591778</v>
      </c>
      <c r="AZ144" s="96">
        <v>32350248410.821602</v>
      </c>
      <c r="BA144" s="96">
        <v>40713812309.73159</v>
      </c>
      <c r="BB144" s="96">
        <v>42066217871.534859</v>
      </c>
      <c r="BC144" s="96">
        <v>56725749221.904312</v>
      </c>
      <c r="BD144" s="96">
        <v>65292753005.466454</v>
      </c>
      <c r="BE144" s="96">
        <v>68434409315.112305</v>
      </c>
      <c r="BF144" s="96">
        <v>74317806538.363205</v>
      </c>
      <c r="BG144" s="96">
        <v>79356449840.577133</v>
      </c>
      <c r="BH144" s="96">
        <v>80604080688.577469</v>
      </c>
      <c r="BI144" s="96">
        <v>82401038709.535599</v>
      </c>
      <c r="BJ144" s="96">
        <v>87421762728.629288</v>
      </c>
      <c r="BK144" s="96">
        <v>87954272082.106781</v>
      </c>
      <c r="BL144" s="96">
        <v>83975584254.403229</v>
      </c>
      <c r="BM144" s="96">
        <v>80706600228.649918</v>
      </c>
    </row>
    <row r="145" spans="1:65" x14ac:dyDescent="0.2">
      <c r="A145" s="96" t="s">
        <v>487</v>
      </c>
      <c r="B145" s="96" t="s">
        <v>488</v>
      </c>
      <c r="C145" s="96" t="s">
        <v>296</v>
      </c>
      <c r="D145" s="96" t="s">
        <v>297</v>
      </c>
      <c r="E145" s="96">
        <v>88920589041.241135</v>
      </c>
      <c r="F145" s="96">
        <v>94061080940.357056</v>
      </c>
      <c r="G145" s="96">
        <v>95978572098.118713</v>
      </c>
      <c r="H145" s="96">
        <v>106797935821.98882</v>
      </c>
      <c r="I145" s="96">
        <v>120295398617.64641</v>
      </c>
      <c r="J145" s="96">
        <v>130034605858.55188</v>
      </c>
      <c r="K145" s="96">
        <v>119507696970.37222</v>
      </c>
      <c r="L145" s="96">
        <v>127684325887.63795</v>
      </c>
      <c r="M145" s="96">
        <v>137437481277.59216</v>
      </c>
      <c r="N145" s="96">
        <v>152857217106.05698</v>
      </c>
      <c r="O145" s="96">
        <v>169495147166.91769</v>
      </c>
      <c r="P145" s="96">
        <v>178579662169.48636</v>
      </c>
      <c r="Q145" s="96">
        <v>194447529755.6188</v>
      </c>
      <c r="R145" s="96">
        <v>239310449012.04163</v>
      </c>
      <c r="S145" s="96">
        <v>319101464571.54279</v>
      </c>
      <c r="T145" s="96">
        <v>354421111044.04468</v>
      </c>
      <c r="U145" s="96">
        <v>394387950901.12567</v>
      </c>
      <c r="V145" s="96">
        <v>453803086784.51886</v>
      </c>
      <c r="W145" s="96">
        <v>500534658715.91046</v>
      </c>
      <c r="X145" s="96">
        <v>575424267038.8949</v>
      </c>
      <c r="Y145" s="96">
        <v>698743246286.66028</v>
      </c>
      <c r="Z145" s="96">
        <v>840698555835.28699</v>
      </c>
      <c r="AA145" s="96">
        <v>865373581000.0199</v>
      </c>
      <c r="AB145" s="96">
        <v>855544719095.6322</v>
      </c>
      <c r="AC145" s="96">
        <v>844967750882.77271</v>
      </c>
      <c r="AD145" s="96">
        <v>900243952106.22485</v>
      </c>
      <c r="AE145" s="96">
        <v>957311939255.54883</v>
      </c>
      <c r="AF145" s="96">
        <v>937264670739.2572</v>
      </c>
      <c r="AG145" s="96">
        <v>955159946360.99487</v>
      </c>
      <c r="AH145" s="96">
        <v>954620628861.32214</v>
      </c>
      <c r="AI145" s="96">
        <v>1028174706720.9916</v>
      </c>
      <c r="AJ145" s="96">
        <v>967250771137.63245</v>
      </c>
      <c r="AK145" s="96">
        <v>1025475127591.7417</v>
      </c>
      <c r="AL145" s="96">
        <v>1033528534512.4113</v>
      </c>
      <c r="AM145" s="96">
        <v>1114089904039.0801</v>
      </c>
      <c r="AN145" s="96">
        <v>1264055343240.5698</v>
      </c>
      <c r="AO145" s="96">
        <v>1406184872667.2449</v>
      </c>
      <c r="AP145" s="96">
        <v>1437862957877.9819</v>
      </c>
      <c r="AQ145" s="96">
        <v>1318304965646.2312</v>
      </c>
      <c r="AR145" s="96">
        <v>1424291847506.2363</v>
      </c>
      <c r="AS145" s="96">
        <v>1498024214095.1768</v>
      </c>
      <c r="AT145" s="96">
        <v>1531746222986.3921</v>
      </c>
      <c r="AU145" s="96">
        <v>1641152542728.407</v>
      </c>
      <c r="AV145" s="96">
        <v>1885356842821.4116</v>
      </c>
      <c r="AW145" s="96">
        <v>2184904551979.593</v>
      </c>
      <c r="AX145" s="96">
        <v>2540565157695.377</v>
      </c>
      <c r="AY145" s="96">
        <v>3016383180644.2617</v>
      </c>
      <c r="AZ145" s="96">
        <v>3710276424796.771</v>
      </c>
      <c r="BA145" s="96">
        <v>4196278697520.9941</v>
      </c>
      <c r="BB145" s="96">
        <v>4265473284529.0288</v>
      </c>
      <c r="BC145" s="96">
        <v>5187232128411.4658</v>
      </c>
      <c r="BD145" s="96">
        <v>5906401101271.6973</v>
      </c>
      <c r="BE145" s="96">
        <v>6195683414243.4004</v>
      </c>
      <c r="BF145" s="96">
        <v>6307742047940.4277</v>
      </c>
      <c r="BG145" s="96">
        <v>6561460119567.9053</v>
      </c>
      <c r="BH145" s="96">
        <v>6439837796354.4131</v>
      </c>
      <c r="BI145" s="96">
        <v>6722961960319.8594</v>
      </c>
      <c r="BJ145" s="96">
        <v>7241764591199.7646</v>
      </c>
      <c r="BK145" s="96">
        <v>7336705281131.4268</v>
      </c>
      <c r="BL145" s="96">
        <v>7729875233288.0566</v>
      </c>
      <c r="BM145" s="96">
        <v>7328773718411.4326</v>
      </c>
    </row>
    <row r="146" spans="1:65" x14ac:dyDescent="0.2">
      <c r="A146" s="96" t="s">
        <v>489</v>
      </c>
      <c r="B146" s="96" t="s">
        <v>490</v>
      </c>
      <c r="C146" s="96" t="s">
        <v>296</v>
      </c>
      <c r="D146" s="96" t="s">
        <v>297</v>
      </c>
      <c r="E146" s="96">
        <v>334795344385.95349</v>
      </c>
      <c r="F146" s="96">
        <v>321087790322.64441</v>
      </c>
      <c r="G146" s="96">
        <v>334429290206.64404</v>
      </c>
      <c r="H146" s="96">
        <v>360183209698.23804</v>
      </c>
      <c r="I146" s="96">
        <v>404582836685.15295</v>
      </c>
      <c r="J146" s="96">
        <v>446458459563.08807</v>
      </c>
      <c r="K146" s="96">
        <v>462139983061.22894</v>
      </c>
      <c r="L146" s="96">
        <v>474575901700.27155</v>
      </c>
      <c r="M146" s="96">
        <v>501314580042.98083</v>
      </c>
      <c r="N146" s="96">
        <v>561409453885.80957</v>
      </c>
      <c r="O146" s="96">
        <v>615566041963.95093</v>
      </c>
      <c r="P146" s="96">
        <v>663340324758.22351</v>
      </c>
      <c r="Q146" s="96">
        <v>742470317614.81348</v>
      </c>
      <c r="R146" s="96">
        <v>939338467229.7439</v>
      </c>
      <c r="S146" s="96">
        <v>1193871829990.6658</v>
      </c>
      <c r="T146" s="96">
        <v>1321858658510.6411</v>
      </c>
      <c r="U146" s="96">
        <v>1427128209345.6025</v>
      </c>
      <c r="V146" s="96">
        <v>1603904697333.7959</v>
      </c>
      <c r="W146" s="96">
        <v>1741690862737.5515</v>
      </c>
      <c r="X146" s="96">
        <v>2069052669068.0901</v>
      </c>
      <c r="Y146" s="96">
        <v>2425596050127.8667</v>
      </c>
      <c r="Z146" s="96">
        <v>2734871868620.0469</v>
      </c>
      <c r="AA146" s="96">
        <v>2703774825700.3501</v>
      </c>
      <c r="AB146" s="96">
        <v>2615126371281.231</v>
      </c>
      <c r="AC146" s="96">
        <v>2653522080653.9673</v>
      </c>
      <c r="AD146" s="96">
        <v>2798239912352.8267</v>
      </c>
      <c r="AE146" s="96">
        <v>2901190328628.3237</v>
      </c>
      <c r="AF146" s="96">
        <v>2989084457728.9058</v>
      </c>
      <c r="AG146" s="96">
        <v>3200135764526.2642</v>
      </c>
      <c r="AH146" s="96">
        <v>3320438131586.2231</v>
      </c>
      <c r="AI146" s="96">
        <v>3781972534098.3618</v>
      </c>
      <c r="AJ146" s="96">
        <v>3840621212996.8027</v>
      </c>
      <c r="AK146" s="96">
        <v>3807007777857.8408</v>
      </c>
      <c r="AL146" s="96">
        <v>4062482631532.4985</v>
      </c>
      <c r="AM146" s="96">
        <v>4408411537185.3154</v>
      </c>
      <c r="AN146" s="96">
        <v>4933114593005.7324</v>
      </c>
      <c r="AO146" s="96">
        <v>5395551510338.8359</v>
      </c>
      <c r="AP146" s="96">
        <v>5708499555874.9805</v>
      </c>
      <c r="AQ146" s="96">
        <v>5539519842486.2266</v>
      </c>
      <c r="AR146" s="96">
        <v>5416094830005.5615</v>
      </c>
      <c r="AS146" s="96">
        <v>5918005533167.2793</v>
      </c>
      <c r="AT146" s="96">
        <v>5970741847656.3691</v>
      </c>
      <c r="AU146" s="96">
        <v>6125443508073.8047</v>
      </c>
      <c r="AV146" s="96">
        <v>6904111272750.5605</v>
      </c>
      <c r="AW146" s="96">
        <v>8196269775282.6563</v>
      </c>
      <c r="AX146" s="96">
        <v>9763317277415.5117</v>
      </c>
      <c r="AY146" s="96">
        <v>11598162273466.865</v>
      </c>
      <c r="AZ146" s="96">
        <v>14370224616892.256</v>
      </c>
      <c r="BA146" s="96">
        <v>17208551046916.428</v>
      </c>
      <c r="BB146" s="96">
        <v>16789235164442.916</v>
      </c>
      <c r="BC146" s="96">
        <v>20365705502197.754</v>
      </c>
      <c r="BD146" s="96">
        <v>24168276681186.277</v>
      </c>
      <c r="BE146" s="96">
        <v>25744973604266.918</v>
      </c>
      <c r="BF146" s="96">
        <v>27318637221993.941</v>
      </c>
      <c r="BG146" s="96">
        <v>28250608405525.945</v>
      </c>
      <c r="BH146" s="96">
        <v>26827273590878.738</v>
      </c>
      <c r="BI146" s="96">
        <v>26991045980166.48</v>
      </c>
      <c r="BJ146" s="96">
        <v>29651326854372.836</v>
      </c>
      <c r="BK146" s="96">
        <v>31434957234643.77</v>
      </c>
      <c r="BL146" s="96">
        <v>32252234228551.207</v>
      </c>
      <c r="BM146" s="96">
        <v>30980178559592.605</v>
      </c>
    </row>
    <row r="147" spans="1:65" x14ac:dyDescent="0.2">
      <c r="A147" s="96" t="s">
        <v>173</v>
      </c>
      <c r="B147" s="96" t="s">
        <v>491</v>
      </c>
      <c r="C147" s="96" t="s">
        <v>296</v>
      </c>
      <c r="D147" s="96" t="s">
        <v>297</v>
      </c>
      <c r="E147" s="96">
        <v>34579308.413831718</v>
      </c>
      <c r="F147" s="96">
        <v>35699286.014279716</v>
      </c>
      <c r="G147" s="96">
        <v>41859162.816743664</v>
      </c>
      <c r="H147" s="96">
        <v>47039059.218815617</v>
      </c>
      <c r="I147" s="96">
        <v>51938961.220775582</v>
      </c>
      <c r="J147" s="96">
        <v>54878902.421951555</v>
      </c>
      <c r="K147" s="96">
        <v>56698866.022679545</v>
      </c>
      <c r="L147" s="96">
        <v>59260814.783704326</v>
      </c>
      <c r="M147" s="96">
        <v>61444771.104577906</v>
      </c>
      <c r="N147" s="96">
        <v>65966680.666386671</v>
      </c>
      <c r="O147" s="96">
        <v>68738625.227495447</v>
      </c>
      <c r="P147" s="96">
        <v>76482102.908277407</v>
      </c>
      <c r="Q147" s="96">
        <v>80915831.924027577</v>
      </c>
      <c r="R147" s="96">
        <v>121181556.19596542</v>
      </c>
      <c r="S147" s="96">
        <v>150846210.44885945</v>
      </c>
      <c r="T147" s="96">
        <v>149560513.8607167</v>
      </c>
      <c r="U147" s="96">
        <v>147654093.83624655</v>
      </c>
      <c r="V147" s="96">
        <v>193307267.70929161</v>
      </c>
      <c r="W147" s="96">
        <v>266559337.62649491</v>
      </c>
      <c r="X147" s="96">
        <v>290142517.81472683</v>
      </c>
      <c r="Y147" s="96">
        <v>431561376.47663069</v>
      </c>
      <c r="Z147" s="96">
        <v>434188034.18803424</v>
      </c>
      <c r="AA147" s="96">
        <v>348746822.61926687</v>
      </c>
      <c r="AB147" s="96">
        <v>386699308.85916883</v>
      </c>
      <c r="AC147" s="96">
        <v>333158476.24212021</v>
      </c>
      <c r="AD147" s="96">
        <v>268626912.54991698</v>
      </c>
      <c r="AE147" s="96">
        <v>318862888.4026258</v>
      </c>
      <c r="AF147" s="96">
        <v>402774852.65225935</v>
      </c>
      <c r="AG147" s="96">
        <v>470389179.67890912</v>
      </c>
      <c r="AH147" s="96">
        <v>495404888.09242386</v>
      </c>
      <c r="AI147" s="96">
        <v>596415104.54914391</v>
      </c>
      <c r="AJ147" s="96">
        <v>704329192.77152073</v>
      </c>
      <c r="AK147" s="96">
        <v>831033941.09396923</v>
      </c>
      <c r="AL147" s="96">
        <v>835592802.27683079</v>
      </c>
      <c r="AM147" s="96">
        <v>878250450.60268104</v>
      </c>
      <c r="AN147" s="96">
        <v>1001889856.9104794</v>
      </c>
      <c r="AO147" s="96">
        <v>946123275.88212037</v>
      </c>
      <c r="AP147" s="96">
        <v>997996028.64583337</v>
      </c>
      <c r="AQ147" s="96">
        <v>928458205.95843208</v>
      </c>
      <c r="AR147" s="96">
        <v>912771290.61297977</v>
      </c>
      <c r="AS147" s="96">
        <v>887295267.87515485</v>
      </c>
      <c r="AT147" s="96">
        <v>825706961.2386893</v>
      </c>
      <c r="AU147" s="96">
        <v>775780697.67662489</v>
      </c>
      <c r="AV147" s="96">
        <v>1157832934.551271</v>
      </c>
      <c r="AW147" s="96">
        <v>1511236655.5204656</v>
      </c>
      <c r="AX147" s="96">
        <v>1682350934.85132</v>
      </c>
      <c r="AY147" s="96">
        <v>1800105589.6034853</v>
      </c>
      <c r="AZ147" s="96">
        <v>1682016947.2279785</v>
      </c>
      <c r="BA147" s="96">
        <v>1766825412.7729626</v>
      </c>
      <c r="BB147" s="96">
        <v>1740830510.8748245</v>
      </c>
      <c r="BC147" s="96">
        <v>2234731973.5511899</v>
      </c>
      <c r="BD147" s="96">
        <v>2579421686.2491217</v>
      </c>
      <c r="BE147" s="96">
        <v>2477702252.8007793</v>
      </c>
      <c r="BF147" s="96">
        <v>2367113170.0037308</v>
      </c>
      <c r="BG147" s="96">
        <v>2441053175.7074275</v>
      </c>
      <c r="BH147" s="96">
        <v>2359759799.0422373</v>
      </c>
      <c r="BI147" s="96">
        <v>2114323793.982662</v>
      </c>
      <c r="BJ147" s="96">
        <v>2306843528.5285287</v>
      </c>
      <c r="BK147" s="96">
        <v>2514146887.9166384</v>
      </c>
      <c r="BL147" s="96">
        <v>2366213068.575067</v>
      </c>
      <c r="BM147" s="96">
        <v>1844510137.6781683</v>
      </c>
    </row>
    <row r="148" spans="1:65" x14ac:dyDescent="0.2">
      <c r="A148" s="96" t="s">
        <v>492</v>
      </c>
      <c r="B148" s="96" t="s">
        <v>493</v>
      </c>
      <c r="C148" s="96" t="s">
        <v>296</v>
      </c>
      <c r="D148" s="96" t="s">
        <v>297</v>
      </c>
      <c r="E148" s="96">
        <v>181842917423.44977</v>
      </c>
      <c r="F148" s="96">
        <v>167916484925.59723</v>
      </c>
      <c r="G148" s="96">
        <v>176167276812.77515</v>
      </c>
      <c r="H148" s="96">
        <v>190934000739.00235</v>
      </c>
      <c r="I148" s="96">
        <v>210627020154.08572</v>
      </c>
      <c r="J148" s="96">
        <v>234927801902.06177</v>
      </c>
      <c r="K148" s="96">
        <v>260850445044.4256</v>
      </c>
      <c r="L148" s="96">
        <v>263508138778.2229</v>
      </c>
      <c r="M148" s="96">
        <v>268992310184.96396</v>
      </c>
      <c r="N148" s="96">
        <v>300602372710.74121</v>
      </c>
      <c r="O148" s="96">
        <v>341486410748.6239</v>
      </c>
      <c r="P148" s="96">
        <v>380222150910.18506</v>
      </c>
      <c r="Q148" s="96">
        <v>436322646652.69824</v>
      </c>
      <c r="R148" s="96">
        <v>554353581286.81116</v>
      </c>
      <c r="S148" s="96">
        <v>652859235302.54248</v>
      </c>
      <c r="T148" s="96">
        <v>717432560577.74341</v>
      </c>
      <c r="U148" s="96">
        <v>782775674228.46252</v>
      </c>
      <c r="V148" s="96">
        <v>908650722049.73096</v>
      </c>
      <c r="W148" s="96">
        <v>946701703577.86218</v>
      </c>
      <c r="X148" s="96">
        <v>1131178893976.543</v>
      </c>
      <c r="Y148" s="96">
        <v>1282232636254.8882</v>
      </c>
      <c r="Z148" s="96">
        <v>1359189307302.8188</v>
      </c>
      <c r="AA148" s="96">
        <v>1390632287709.803</v>
      </c>
      <c r="AB148" s="96">
        <v>1284962677457.8708</v>
      </c>
      <c r="AC148" s="96">
        <v>1352935244803.7769</v>
      </c>
      <c r="AD148" s="96">
        <v>1446277854592.0874</v>
      </c>
      <c r="AE148" s="96">
        <v>1538175474999.2893</v>
      </c>
      <c r="AF148" s="96">
        <v>1621316761608.1492</v>
      </c>
      <c r="AG148" s="96">
        <v>1786115630502.5764</v>
      </c>
      <c r="AH148" s="96">
        <v>1892628321030.0264</v>
      </c>
      <c r="AI148" s="96">
        <v>2019779291446.366</v>
      </c>
      <c r="AJ148" s="96">
        <v>2227218307726.5303</v>
      </c>
      <c r="AK148" s="96">
        <v>2084173676928.0581</v>
      </c>
      <c r="AL148" s="96">
        <v>2165664962330.689</v>
      </c>
      <c r="AM148" s="96">
        <v>2467681422513.4746</v>
      </c>
      <c r="AN148" s="96">
        <v>3017222232251.0522</v>
      </c>
      <c r="AO148" s="96">
        <v>3327849367094.3286</v>
      </c>
      <c r="AP148" s="96">
        <v>3484455058967.7476</v>
      </c>
      <c r="AQ148" s="96">
        <v>3354268663719.9653</v>
      </c>
      <c r="AR148" s="96">
        <v>3099013742361.3887</v>
      </c>
      <c r="AS148" s="96">
        <v>3403182639605.5757</v>
      </c>
      <c r="AT148" s="96">
        <v>3517587452666.1006</v>
      </c>
      <c r="AU148" s="96">
        <v>3726456381846.2397</v>
      </c>
      <c r="AV148" s="96">
        <v>4247010409763.5889</v>
      </c>
      <c r="AW148" s="96">
        <v>5106325375252.7314</v>
      </c>
      <c r="AX148" s="96">
        <v>6163883672646.3105</v>
      </c>
      <c r="AY148" s="96">
        <v>7439743299339.7295</v>
      </c>
      <c r="AZ148" s="96">
        <v>9373199378712.1699</v>
      </c>
      <c r="BA148" s="96">
        <v>11652798092621.436</v>
      </c>
      <c r="BB148" s="96">
        <v>11261036722933.932</v>
      </c>
      <c r="BC148" s="96">
        <v>13506800567376.576</v>
      </c>
      <c r="BD148" s="96">
        <v>16459319334580.666</v>
      </c>
      <c r="BE148" s="96">
        <v>17608000389701.785</v>
      </c>
      <c r="BF148" s="96">
        <v>18978677563922.734</v>
      </c>
      <c r="BG148" s="96">
        <v>19700559349905.789</v>
      </c>
      <c r="BH148" s="96">
        <v>18473312885797.027</v>
      </c>
      <c r="BI148" s="96">
        <v>18522161217449.602</v>
      </c>
      <c r="BJ148" s="96">
        <v>20557708097246.281</v>
      </c>
      <c r="BK148" s="96">
        <v>22535018912642.48</v>
      </c>
      <c r="BL148" s="96">
        <v>22961683332059.906</v>
      </c>
      <c r="BM148" s="96">
        <v>22521399760589.852</v>
      </c>
    </row>
    <row r="149" spans="1:65" x14ac:dyDescent="0.2">
      <c r="A149" s="96" t="s">
        <v>175</v>
      </c>
      <c r="B149" s="96" t="s">
        <v>494</v>
      </c>
      <c r="C149" s="96" t="s">
        <v>296</v>
      </c>
      <c r="D149" s="96" t="s">
        <v>297</v>
      </c>
      <c r="AN149" s="96">
        <v>7867140395.3370495</v>
      </c>
      <c r="AO149" s="96">
        <v>8382519637.4622355</v>
      </c>
      <c r="AP149" s="96">
        <v>10118631851.532152</v>
      </c>
      <c r="AQ149" s="96">
        <v>11239547690.979713</v>
      </c>
      <c r="AR149" s="96">
        <v>10971583944.756149</v>
      </c>
      <c r="AS149" s="96">
        <v>11524776866.637894</v>
      </c>
      <c r="AT149" s="96">
        <v>12237388001.72637</v>
      </c>
      <c r="AU149" s="96">
        <v>14259781159.011929</v>
      </c>
      <c r="AV149" s="96">
        <v>18781721376.198536</v>
      </c>
      <c r="AW149" s="96">
        <v>22627507451.564827</v>
      </c>
      <c r="AX149" s="96">
        <v>26097677571.837296</v>
      </c>
      <c r="AY149" s="96">
        <v>30183575103.526161</v>
      </c>
      <c r="AZ149" s="96">
        <v>39697891351.943077</v>
      </c>
      <c r="BA149" s="96">
        <v>47797551587.882332</v>
      </c>
      <c r="BB149" s="96">
        <v>37388122046.149567</v>
      </c>
      <c r="BC149" s="96">
        <v>37128694028.242989</v>
      </c>
      <c r="BD149" s="96">
        <v>43535051482.386894</v>
      </c>
      <c r="BE149" s="96">
        <v>42927454291.477997</v>
      </c>
      <c r="BF149" s="96">
        <v>46523420074.437225</v>
      </c>
      <c r="BG149" s="96">
        <v>48533659592.172791</v>
      </c>
      <c r="BH149" s="96">
        <v>41418872976.119614</v>
      </c>
      <c r="BI149" s="96">
        <v>43018087237.574089</v>
      </c>
      <c r="BJ149" s="96">
        <v>47640770634.42701</v>
      </c>
      <c r="BK149" s="96">
        <v>53696648755.434715</v>
      </c>
      <c r="BL149" s="96">
        <v>54639938780.235207</v>
      </c>
      <c r="BM149" s="96">
        <v>55887271833.002487</v>
      </c>
    </row>
    <row r="150" spans="1:65" x14ac:dyDescent="0.2">
      <c r="A150" s="96" t="s">
        <v>176</v>
      </c>
      <c r="B150" s="96" t="s">
        <v>495</v>
      </c>
      <c r="C150" s="96" t="s">
        <v>296</v>
      </c>
      <c r="D150" s="96" t="s">
        <v>297</v>
      </c>
      <c r="E150" s="96">
        <v>703925705.94295776</v>
      </c>
      <c r="F150" s="96">
        <v>704145671.35021305</v>
      </c>
      <c r="G150" s="96">
        <v>741509480.7962842</v>
      </c>
      <c r="H150" s="96">
        <v>791140595.77275527</v>
      </c>
      <c r="I150" s="96">
        <v>903158753.94362235</v>
      </c>
      <c r="J150" s="96">
        <v>921600736.30402601</v>
      </c>
      <c r="K150" s="96">
        <v>968440149.47095072</v>
      </c>
      <c r="L150" s="96">
        <v>974721762.53532672</v>
      </c>
      <c r="M150" s="96">
        <v>1066447130.8205178</v>
      </c>
      <c r="N150" s="96">
        <v>1234878980.5019953</v>
      </c>
      <c r="O150" s="96">
        <v>1509155304.5582895</v>
      </c>
      <c r="P150" s="96">
        <v>1572311184.4820471</v>
      </c>
      <c r="Q150" s="96">
        <v>1968733388.3237102</v>
      </c>
      <c r="R150" s="96">
        <v>2701874353.1359968</v>
      </c>
      <c r="S150" s="96">
        <v>3295860604.8053021</v>
      </c>
      <c r="T150" s="96">
        <v>3233432050.0164528</v>
      </c>
      <c r="U150" s="96">
        <v>3544268547.5444098</v>
      </c>
      <c r="V150" s="96">
        <v>3922895891.9527297</v>
      </c>
      <c r="W150" s="96">
        <v>4884868707.5701294</v>
      </c>
      <c r="X150" s="96">
        <v>5711458447.9911947</v>
      </c>
      <c r="Y150" s="96">
        <v>6232005793.902607</v>
      </c>
      <c r="Z150" s="96">
        <v>5231808996.0886574</v>
      </c>
      <c r="AA150" s="96">
        <v>4764549708.6349993</v>
      </c>
      <c r="AB150" s="96">
        <v>4683697830.374753</v>
      </c>
      <c r="AC150" s="96">
        <v>4594891790.0027933</v>
      </c>
      <c r="AD150" s="96">
        <v>4738559684.7611933</v>
      </c>
      <c r="AE150" s="96">
        <v>6921264222.5031605</v>
      </c>
      <c r="AF150" s="96">
        <v>8614215018.908699</v>
      </c>
      <c r="AG150" s="96">
        <v>9750161272.6275368</v>
      </c>
      <c r="AH150" s="96">
        <v>10391504914.004913</v>
      </c>
      <c r="AI150" s="96">
        <v>13229247947.851278</v>
      </c>
      <c r="AJ150" s="96">
        <v>14321878322.504429</v>
      </c>
      <c r="AK150" s="96">
        <v>16065740276.035131</v>
      </c>
      <c r="AL150" s="96">
        <v>16486900652.985075</v>
      </c>
      <c r="AM150" s="96">
        <v>18325790933.204727</v>
      </c>
      <c r="AN150" s="96">
        <v>21588170498.08429</v>
      </c>
      <c r="AO150" s="96">
        <v>21776609771.986973</v>
      </c>
      <c r="AP150" s="96">
        <v>19731912494.361748</v>
      </c>
      <c r="AQ150" s="96">
        <v>20209122027.117138</v>
      </c>
      <c r="AR150" s="96">
        <v>22235929043.255913</v>
      </c>
      <c r="AS150" s="96">
        <v>21263514833.241203</v>
      </c>
      <c r="AT150" s="96">
        <v>21272418791.946308</v>
      </c>
      <c r="AU150" s="96">
        <v>23616328816.111423</v>
      </c>
      <c r="AV150" s="96">
        <v>29557325056.433407</v>
      </c>
      <c r="AW150" s="96">
        <v>34685281847.529175</v>
      </c>
      <c r="AX150" s="96">
        <v>37347394602.661362</v>
      </c>
      <c r="AY150" s="96">
        <v>42414308116.923851</v>
      </c>
      <c r="AZ150" s="96">
        <v>50888134410.073914</v>
      </c>
      <c r="BA150" s="96">
        <v>55849686538.743225</v>
      </c>
      <c r="BB150" s="96">
        <v>51370543206.446236</v>
      </c>
      <c r="BC150" s="96">
        <v>53212476812.295677</v>
      </c>
      <c r="BD150" s="96">
        <v>60004630234.413452</v>
      </c>
      <c r="BE150" s="96">
        <v>56677961787.071655</v>
      </c>
      <c r="BF150" s="96">
        <v>61739352212.304901</v>
      </c>
      <c r="BG150" s="96">
        <v>66103853236.757172</v>
      </c>
      <c r="BH150" s="96">
        <v>57744457954.729683</v>
      </c>
      <c r="BI150" s="96">
        <v>60691483443.122116</v>
      </c>
      <c r="BJ150" s="96">
        <v>64023412339.707527</v>
      </c>
      <c r="BK150" s="96">
        <v>70885325883.094086</v>
      </c>
      <c r="BL150" s="96">
        <v>71104919108.141068</v>
      </c>
      <c r="BM150" s="96">
        <v>73263982103.011871</v>
      </c>
    </row>
    <row r="151" spans="1:65" x14ac:dyDescent="0.2">
      <c r="A151" s="96" t="s">
        <v>171</v>
      </c>
      <c r="B151" s="96" t="s">
        <v>496</v>
      </c>
      <c r="C151" s="96" t="s">
        <v>296</v>
      </c>
      <c r="D151" s="96" t="s">
        <v>297</v>
      </c>
      <c r="AN151" s="96">
        <v>5785775812.8921843</v>
      </c>
      <c r="AO151" s="96">
        <v>5969114344.0530882</v>
      </c>
      <c r="AP151" s="96">
        <v>6521609000.7258654</v>
      </c>
      <c r="AQ151" s="96">
        <v>7159169546.0502796</v>
      </c>
      <c r="AR151" s="96">
        <v>7525408359.3562336</v>
      </c>
      <c r="AS151" s="96">
        <v>7949253765.9327927</v>
      </c>
      <c r="AT151" s="96">
        <v>8351415939.1090221</v>
      </c>
      <c r="AU151" s="96">
        <v>9545172805.8208275</v>
      </c>
      <c r="AV151" s="96">
        <v>11749456401.426638</v>
      </c>
      <c r="AW151" s="96">
        <v>14401882398.855209</v>
      </c>
      <c r="AX151" s="96">
        <v>16959313005.600498</v>
      </c>
      <c r="AY151" s="96">
        <v>21517445447.70504</v>
      </c>
      <c r="AZ151" s="96">
        <v>31004884420.735878</v>
      </c>
      <c r="BA151" s="96">
        <v>35756225697.997368</v>
      </c>
      <c r="BB151" s="96">
        <v>26317286627.745342</v>
      </c>
      <c r="BC151" s="96">
        <v>23869752327.332474</v>
      </c>
      <c r="BD151" s="96">
        <v>28374734038.003082</v>
      </c>
      <c r="BE151" s="96">
        <v>28324787663.654522</v>
      </c>
      <c r="BF151" s="96">
        <v>30436727789.436417</v>
      </c>
      <c r="BG151" s="96">
        <v>31329367172.740917</v>
      </c>
      <c r="BH151" s="96">
        <v>27239653843.502155</v>
      </c>
      <c r="BI151" s="96">
        <v>28052325862.046089</v>
      </c>
      <c r="BJ151" s="96">
        <v>30383528686.290554</v>
      </c>
      <c r="BK151" s="96">
        <v>34399206589.859596</v>
      </c>
      <c r="BL151" s="96">
        <v>34055464655.325436</v>
      </c>
      <c r="BM151" s="96">
        <v>33505185228.706707</v>
      </c>
    </row>
    <row r="152" spans="1:65" x14ac:dyDescent="0.2">
      <c r="A152" s="96" t="s">
        <v>497</v>
      </c>
      <c r="B152" s="96" t="s">
        <v>498</v>
      </c>
      <c r="C152" s="96" t="s">
        <v>296</v>
      </c>
      <c r="D152" s="96" t="s">
        <v>297</v>
      </c>
      <c r="AA152" s="96">
        <v>1142503774.6153107</v>
      </c>
      <c r="AB152" s="96">
        <v>1133008225.9317811</v>
      </c>
      <c r="AC152" s="96">
        <v>1304353236.9266</v>
      </c>
      <c r="AD152" s="96">
        <v>1362079311.8967845</v>
      </c>
      <c r="AE152" s="96">
        <v>1532097039.8841913</v>
      </c>
      <c r="AF152" s="96">
        <v>1957726784.6887562</v>
      </c>
      <c r="AG152" s="96">
        <v>2288759545.3075643</v>
      </c>
      <c r="AH152" s="96">
        <v>2705659766.7384462</v>
      </c>
      <c r="AI152" s="96">
        <v>3246477995.2624359</v>
      </c>
      <c r="AJ152" s="96">
        <v>3765226190.922379</v>
      </c>
      <c r="AK152" s="96">
        <v>4914391079.1114235</v>
      </c>
      <c r="AL152" s="96">
        <v>5665570560.7711229</v>
      </c>
      <c r="AM152" s="96">
        <v>6311194301.7222967</v>
      </c>
      <c r="AN152" s="96">
        <v>7046110595.1454601</v>
      </c>
      <c r="AO152" s="96">
        <v>7176892950.3916445</v>
      </c>
      <c r="AP152" s="96">
        <v>7267563602.6230993</v>
      </c>
      <c r="AQ152" s="96">
        <v>6797764074.7982159</v>
      </c>
      <c r="AR152" s="96">
        <v>6547629474.8432789</v>
      </c>
      <c r="AS152" s="96">
        <v>6774193548.3870964</v>
      </c>
      <c r="AT152" s="96">
        <v>6860272608.4521065</v>
      </c>
      <c r="AU152" s="96">
        <v>7371723056.2401972</v>
      </c>
      <c r="AV152" s="96">
        <v>8246521717.44876</v>
      </c>
      <c r="AW152" s="96">
        <v>10643215078.158112</v>
      </c>
      <c r="AX152" s="96">
        <v>12160002995.843266</v>
      </c>
      <c r="AY152" s="96">
        <v>14874147024.270752</v>
      </c>
      <c r="AZ152" s="96">
        <v>18439876056.197811</v>
      </c>
      <c r="BA152" s="96">
        <v>21027044550.566704</v>
      </c>
      <c r="BB152" s="96">
        <v>21587740941.597885</v>
      </c>
      <c r="BC152" s="96">
        <v>28241858488.915546</v>
      </c>
      <c r="BD152" s="96">
        <v>36845925519.443268</v>
      </c>
      <c r="BE152" s="96">
        <v>43189526777.556671</v>
      </c>
      <c r="BF152" s="96">
        <v>51536304807.680275</v>
      </c>
      <c r="BG152" s="96">
        <v>54903031137.709557</v>
      </c>
      <c r="BH152" s="96">
        <v>45060237946.149025</v>
      </c>
      <c r="BI152" s="96">
        <v>45085114632.71254</v>
      </c>
      <c r="BJ152" s="96">
        <v>50456765512.085724</v>
      </c>
      <c r="BK152" s="96">
        <v>55302446577.887894</v>
      </c>
      <c r="BL152" s="96">
        <v>55153707948.702072</v>
      </c>
    </row>
    <row r="153" spans="1:65" x14ac:dyDescent="0.2">
      <c r="A153" s="96" t="s">
        <v>499</v>
      </c>
      <c r="B153" s="96" t="s">
        <v>500</v>
      </c>
      <c r="C153" s="96" t="s">
        <v>296</v>
      </c>
      <c r="D153" s="96" t="s">
        <v>297</v>
      </c>
    </row>
    <row r="154" spans="1:65" x14ac:dyDescent="0.2">
      <c r="A154" s="96" t="s">
        <v>188</v>
      </c>
      <c r="B154" s="96" t="s">
        <v>501</v>
      </c>
      <c r="C154" s="96" t="s">
        <v>296</v>
      </c>
      <c r="D154" s="96" t="s">
        <v>297</v>
      </c>
      <c r="E154" s="96">
        <v>2037150716.3323781</v>
      </c>
      <c r="F154" s="96">
        <v>2025689536.6070545</v>
      </c>
      <c r="G154" s="96">
        <v>2379606422.2902875</v>
      </c>
      <c r="H154" s="96">
        <v>2657247327.3391957</v>
      </c>
      <c r="I154" s="96">
        <v>2798339768.7975497</v>
      </c>
      <c r="J154" s="96">
        <v>2948325264.3019462</v>
      </c>
      <c r="K154" s="96">
        <v>2876395613.0817113</v>
      </c>
      <c r="L154" s="96">
        <v>3046339294.5361128</v>
      </c>
      <c r="M154" s="96">
        <v>3271415867.9972334</v>
      </c>
      <c r="N154" s="96">
        <v>3651615453.0184765</v>
      </c>
      <c r="O154" s="96">
        <v>3956328426.044857</v>
      </c>
      <c r="P154" s="96">
        <v>4356633663.3663368</v>
      </c>
      <c r="Q154" s="96">
        <v>5074117544.7748222</v>
      </c>
      <c r="R154" s="96">
        <v>6242177798.3393793</v>
      </c>
      <c r="S154" s="96">
        <v>7675408485.5142117</v>
      </c>
      <c r="T154" s="96">
        <v>8984824182.6033306</v>
      </c>
      <c r="U154" s="96">
        <v>9584323309.1213551</v>
      </c>
      <c r="V154" s="96">
        <v>11049896742.388914</v>
      </c>
      <c r="W154" s="96">
        <v>13236854105.16716</v>
      </c>
      <c r="X154" s="96">
        <v>15912133569.285221</v>
      </c>
      <c r="Y154" s="96">
        <v>21728770055.377739</v>
      </c>
      <c r="Z154" s="96">
        <v>17788171722.444561</v>
      </c>
      <c r="AA154" s="96">
        <v>17692341358.127178</v>
      </c>
      <c r="AB154" s="96">
        <v>16251460689.325439</v>
      </c>
      <c r="AC154" s="96">
        <v>14824728528.460361</v>
      </c>
      <c r="AD154" s="96">
        <v>14991283215.740831</v>
      </c>
      <c r="AE154" s="96">
        <v>19462175321.822414</v>
      </c>
      <c r="AF154" s="96">
        <v>21765261041.726482</v>
      </c>
      <c r="AG154" s="96">
        <v>25705296183.503674</v>
      </c>
      <c r="AH154" s="96">
        <v>26314220188.025726</v>
      </c>
      <c r="AI154" s="96">
        <v>30180108561.930527</v>
      </c>
      <c r="AJ154" s="96">
        <v>32285388165.299889</v>
      </c>
      <c r="AK154" s="96">
        <v>33711069430.780041</v>
      </c>
      <c r="AL154" s="96">
        <v>31655473663.834824</v>
      </c>
      <c r="AM154" s="96">
        <v>35604137422.579597</v>
      </c>
      <c r="AN154" s="96">
        <v>39030285468.384079</v>
      </c>
      <c r="AO154" s="96">
        <v>43161452678.438255</v>
      </c>
      <c r="AP154" s="96">
        <v>39147844526.083763</v>
      </c>
      <c r="AQ154" s="96">
        <v>41806219378.618134</v>
      </c>
      <c r="AR154" s="96">
        <v>41632027599.853127</v>
      </c>
      <c r="AS154" s="96">
        <v>38857251336.344818</v>
      </c>
      <c r="AT154" s="96">
        <v>39459581217.375916</v>
      </c>
      <c r="AU154" s="96">
        <v>42236836820.615189</v>
      </c>
      <c r="AV154" s="96">
        <v>52064058833.97393</v>
      </c>
      <c r="AW154" s="96">
        <v>59626020162.381592</v>
      </c>
      <c r="AX154" s="96">
        <v>62343022650.874222</v>
      </c>
      <c r="AY154" s="96">
        <v>68640825480.922279</v>
      </c>
      <c r="AZ154" s="96">
        <v>79041294874.455292</v>
      </c>
      <c r="BA154" s="96">
        <v>92507257783.569672</v>
      </c>
      <c r="BB154" s="96">
        <v>92897320375.817596</v>
      </c>
      <c r="BC154" s="96">
        <v>93216746661.597687</v>
      </c>
      <c r="BD154" s="96">
        <v>101370474295.10872</v>
      </c>
      <c r="BE154" s="96">
        <v>98266306615.363235</v>
      </c>
      <c r="BF154" s="96">
        <v>106825649872.10754</v>
      </c>
      <c r="BG154" s="96">
        <v>110081248587.369</v>
      </c>
      <c r="BH154" s="96">
        <v>101179808076.3598</v>
      </c>
      <c r="BI154" s="96">
        <v>103311649248.02448</v>
      </c>
      <c r="BJ154" s="96">
        <v>109682728023.11185</v>
      </c>
      <c r="BK154" s="96">
        <v>118096227400.09161</v>
      </c>
      <c r="BL154" s="96">
        <v>119700325461.93758</v>
      </c>
      <c r="BM154" s="96">
        <v>112870591694.04431</v>
      </c>
    </row>
    <row r="155" spans="1:65" x14ac:dyDescent="0.2">
      <c r="A155" s="96" t="s">
        <v>502</v>
      </c>
      <c r="B155" s="96" t="s">
        <v>503</v>
      </c>
      <c r="C155" s="96" t="s">
        <v>296</v>
      </c>
      <c r="D155" s="96" t="s">
        <v>297</v>
      </c>
      <c r="O155" s="96">
        <v>293073868.03849727</v>
      </c>
      <c r="P155" s="96">
        <v>327651487.97496468</v>
      </c>
      <c r="Q155" s="96">
        <v>402460333.24798936</v>
      </c>
      <c r="R155" s="96">
        <v>523552815.09955174</v>
      </c>
      <c r="S155" s="96">
        <v>563939670.68424213</v>
      </c>
      <c r="T155" s="96">
        <v>711922994.25843954</v>
      </c>
      <c r="U155" s="96">
        <v>735339911.91764963</v>
      </c>
      <c r="V155" s="96">
        <v>811250927.38812268</v>
      </c>
      <c r="W155" s="96">
        <v>1000535735.3766388</v>
      </c>
      <c r="X155" s="96">
        <v>1209898293.3944438</v>
      </c>
      <c r="Y155" s="96">
        <v>1378130995.6018474</v>
      </c>
      <c r="Z155" s="96">
        <v>1205166025.4760189</v>
      </c>
      <c r="AA155" s="96">
        <v>1143229071.8321931</v>
      </c>
      <c r="AB155" s="96">
        <v>1092551781.0367265</v>
      </c>
      <c r="AC155" s="96">
        <v>1037314956.2320927</v>
      </c>
      <c r="AD155" s="96">
        <v>1082851076.49699</v>
      </c>
      <c r="AE155" s="96">
        <v>1515209588.2084513</v>
      </c>
      <c r="AF155" s="96">
        <v>1839095595.2914326</v>
      </c>
      <c r="AG155" s="96">
        <v>2000674667.1352973</v>
      </c>
      <c r="AH155" s="96">
        <v>2010116851.2416658</v>
      </c>
      <c r="AI155" s="96">
        <v>2481316053.9650712</v>
      </c>
      <c r="AJ155" s="96">
        <v>2480598883.8507147</v>
      </c>
      <c r="AK155" s="96">
        <v>2737192565.0557618</v>
      </c>
      <c r="AL155" s="96">
        <v>2574302409.08038</v>
      </c>
      <c r="AM155" s="96">
        <v>2720310018.9035916</v>
      </c>
      <c r="AN155" s="96">
        <v>3130462610.0670257</v>
      </c>
      <c r="AO155" s="96">
        <v>3137673291.4476213</v>
      </c>
      <c r="AP155" s="96">
        <v>2840175545.0663071</v>
      </c>
      <c r="AQ155" s="96">
        <v>2934498443.4067159</v>
      </c>
      <c r="AR155" s="96">
        <v>2906093756.6588535</v>
      </c>
      <c r="AS155" s="96">
        <v>2647885848.5351024</v>
      </c>
      <c r="AT155" s="96">
        <v>2718868306.0109286</v>
      </c>
      <c r="AU155" s="96">
        <v>2968987019.2307692</v>
      </c>
      <c r="AV155" s="96">
        <v>3601321064.5526614</v>
      </c>
      <c r="AW155" s="96">
        <v>4137913500</v>
      </c>
      <c r="AX155" s="96">
        <v>4203084193.5082698</v>
      </c>
      <c r="AY155" s="96">
        <v>4582988332.7060595</v>
      </c>
      <c r="AZ155" s="96">
        <v>5867916780.7281694</v>
      </c>
      <c r="BA155" s="96">
        <v>6476490405.7419071</v>
      </c>
      <c r="BB155" s="96">
        <v>5451653237.0102806</v>
      </c>
      <c r="BC155" s="96">
        <v>5367625613.1512661</v>
      </c>
      <c r="BD155" s="96">
        <v>6088808463.2516699</v>
      </c>
      <c r="BE155" s="96">
        <v>5743029680.0719519</v>
      </c>
      <c r="BF155" s="96">
        <v>6555983530.3493156</v>
      </c>
      <c r="BG155" s="96">
        <v>7069616048.8906603</v>
      </c>
      <c r="BH155" s="96">
        <v>6261622101.4090757</v>
      </c>
      <c r="BI155" s="96">
        <v>6472990923.179101</v>
      </c>
      <c r="BJ155" s="96">
        <v>6431314957.0718479</v>
      </c>
      <c r="BK155" s="96">
        <v>7194024563.060935</v>
      </c>
      <c r="BL155" s="96">
        <v>7423709839.9194002</v>
      </c>
    </row>
    <row r="156" spans="1:65" x14ac:dyDescent="0.2">
      <c r="A156" s="96" t="s">
        <v>186</v>
      </c>
      <c r="B156" s="96" t="s">
        <v>504</v>
      </c>
      <c r="C156" s="96" t="s">
        <v>296</v>
      </c>
      <c r="D156" s="96" t="s">
        <v>297</v>
      </c>
      <c r="AN156" s="96">
        <v>1752979926.4148901</v>
      </c>
      <c r="AO156" s="96">
        <v>1695122173.9130435</v>
      </c>
      <c r="AP156" s="96">
        <v>1930081168.8311689</v>
      </c>
      <c r="AQ156" s="96">
        <v>1698717504.6554935</v>
      </c>
      <c r="AR156" s="96">
        <v>1170782957.3744323</v>
      </c>
      <c r="AS156" s="96">
        <v>1288429391.7995076</v>
      </c>
      <c r="AT156" s="96">
        <v>1480673594.0560203</v>
      </c>
      <c r="AU156" s="96">
        <v>1661818168.4226036</v>
      </c>
      <c r="AV156" s="96">
        <v>1980907434.7682641</v>
      </c>
      <c r="AW156" s="96">
        <v>2598249555.8998399</v>
      </c>
      <c r="AX156" s="96">
        <v>2988348836.4709988</v>
      </c>
      <c r="AY156" s="96">
        <v>3408244549.1999907</v>
      </c>
      <c r="AZ156" s="96">
        <v>4401189466.1405773</v>
      </c>
      <c r="BA156" s="96">
        <v>6054849884.5265589</v>
      </c>
      <c r="BB156" s="96">
        <v>5439422031.3962698</v>
      </c>
      <c r="BC156" s="96">
        <v>6974960345.3712006</v>
      </c>
      <c r="BD156" s="96">
        <v>8414360656.2963219</v>
      </c>
      <c r="BE156" s="96">
        <v>8709165249.2692833</v>
      </c>
      <c r="BF156" s="96">
        <v>9496684701.4332466</v>
      </c>
      <c r="BG156" s="96">
        <v>9510219299.4955673</v>
      </c>
      <c r="BH156" s="96">
        <v>7745231660.3342457</v>
      </c>
      <c r="BI156" s="96">
        <v>8071480540.8606796</v>
      </c>
      <c r="BJ156" s="96">
        <v>9669759987.0263271</v>
      </c>
      <c r="BK156" s="96">
        <v>11456728401.306902</v>
      </c>
      <c r="BL156" s="96">
        <v>11968699005.980051</v>
      </c>
      <c r="BM156" s="96">
        <v>11914040905.262583</v>
      </c>
    </row>
    <row r="157" spans="1:65" x14ac:dyDescent="0.2">
      <c r="A157" s="96" t="s">
        <v>177</v>
      </c>
      <c r="B157" s="96" t="s">
        <v>505</v>
      </c>
      <c r="C157" s="96" t="s">
        <v>296</v>
      </c>
      <c r="D157" s="96" t="s">
        <v>297</v>
      </c>
      <c r="E157" s="96">
        <v>673081724.07632196</v>
      </c>
      <c r="F157" s="96">
        <v>699161943.85710287</v>
      </c>
      <c r="G157" s="96">
        <v>739286906.85155332</v>
      </c>
      <c r="H157" s="96">
        <v>759345862.97133076</v>
      </c>
      <c r="I157" s="96">
        <v>802482182.92419243</v>
      </c>
      <c r="J157" s="96">
        <v>833563472.16235185</v>
      </c>
      <c r="K157" s="96">
        <v>900264583.68820524</v>
      </c>
      <c r="L157" s="96">
        <v>956436931.14234734</v>
      </c>
      <c r="M157" s="96">
        <v>1031669636.3611614</v>
      </c>
      <c r="N157" s="96">
        <v>1056391054.5386014</v>
      </c>
      <c r="O157" s="96">
        <v>1111859569.771502</v>
      </c>
      <c r="P157" s="96">
        <v>1199507629.9917893</v>
      </c>
      <c r="Q157" s="96">
        <v>1341590681.5851088</v>
      </c>
      <c r="R157" s="96">
        <v>1653062347.3625412</v>
      </c>
      <c r="S157" s="96">
        <v>1917508190.0468938</v>
      </c>
      <c r="T157" s="96">
        <v>2283049233.2875834</v>
      </c>
      <c r="U157" s="96">
        <v>2181844193.9254036</v>
      </c>
      <c r="V157" s="96">
        <v>2358930406.4289641</v>
      </c>
      <c r="W157" s="96">
        <v>2669755115.5056915</v>
      </c>
      <c r="X157" s="96">
        <v>3463565881.4248624</v>
      </c>
      <c r="Y157" s="96">
        <v>5201818349.0028152</v>
      </c>
      <c r="Z157" s="96">
        <v>4759333969.8514061</v>
      </c>
      <c r="AA157" s="96">
        <v>4784977348.9704227</v>
      </c>
      <c r="AB157" s="96">
        <v>4686457013.0576963</v>
      </c>
      <c r="AC157" s="96">
        <v>3905938480.8235168</v>
      </c>
      <c r="AD157" s="96">
        <v>3802557894.906136</v>
      </c>
      <c r="AE157" s="96">
        <v>4347989798.834363</v>
      </c>
      <c r="AF157" s="96">
        <v>3212900560.8099141</v>
      </c>
      <c r="AG157" s="96">
        <v>3189456961.2797194</v>
      </c>
      <c r="AH157" s="96">
        <v>3175638332.5404015</v>
      </c>
      <c r="AI157" s="96">
        <v>3931334870.7496405</v>
      </c>
      <c r="AJ157" s="96">
        <v>3254713056.0217071</v>
      </c>
      <c r="AK157" s="96">
        <v>3714967007.1860199</v>
      </c>
      <c r="AL157" s="96">
        <v>4063298919.2868047</v>
      </c>
      <c r="AM157" s="96">
        <v>3522226902.7586145</v>
      </c>
      <c r="AN157" s="96">
        <v>3838101052.212316</v>
      </c>
      <c r="AO157" s="96">
        <v>4931861239.0786438</v>
      </c>
      <c r="AP157" s="96">
        <v>4262965281.5835991</v>
      </c>
      <c r="AQ157" s="96">
        <v>4401967499.2559357</v>
      </c>
      <c r="AR157" s="96">
        <v>4277903780.2913055</v>
      </c>
      <c r="AS157" s="96">
        <v>4629247090.9781647</v>
      </c>
      <c r="AT157" s="96">
        <v>5438332738.1037312</v>
      </c>
      <c r="AU157" s="96">
        <v>5351701534.1580067</v>
      </c>
      <c r="AV157" s="96">
        <v>6372498719.8461275</v>
      </c>
      <c r="AW157" s="96">
        <v>5064732715.7261515</v>
      </c>
      <c r="AX157" s="96">
        <v>5859269849.1452284</v>
      </c>
      <c r="AY157" s="96">
        <v>6395712392.2368174</v>
      </c>
      <c r="AZ157" s="96">
        <v>8524620739.2407408</v>
      </c>
      <c r="BA157" s="96">
        <v>10725137477.999508</v>
      </c>
      <c r="BB157" s="96">
        <v>9616879920.5073414</v>
      </c>
      <c r="BC157" s="96">
        <v>9982711030.2638836</v>
      </c>
      <c r="BD157" s="96">
        <v>11551821062.33342</v>
      </c>
      <c r="BE157" s="96">
        <v>11578978052.878889</v>
      </c>
      <c r="BF157" s="96">
        <v>12423557906.918175</v>
      </c>
      <c r="BG157" s="96">
        <v>12522959157.229525</v>
      </c>
      <c r="BH157" s="96">
        <v>11323023786.569822</v>
      </c>
      <c r="BI157" s="96">
        <v>11848615018.39801</v>
      </c>
      <c r="BJ157" s="96">
        <v>13176313233.1978</v>
      </c>
      <c r="BK157" s="96">
        <v>13614412550.872219</v>
      </c>
      <c r="BL157" s="96">
        <v>14191911512.040983</v>
      </c>
      <c r="BM157" s="96">
        <v>13720634105.402988</v>
      </c>
    </row>
    <row r="158" spans="1:65" x14ac:dyDescent="0.2">
      <c r="A158" s="96" t="s">
        <v>178</v>
      </c>
      <c r="B158" s="96" t="s">
        <v>506</v>
      </c>
      <c r="C158" s="96" t="s">
        <v>296</v>
      </c>
      <c r="D158" s="96" t="s">
        <v>297</v>
      </c>
      <c r="Y158" s="96">
        <v>42463576.158940397</v>
      </c>
      <c r="Z158" s="96">
        <v>44781456.953642383</v>
      </c>
      <c r="AA158" s="96">
        <v>47935843.793584377</v>
      </c>
      <c r="AB158" s="96">
        <v>57829787.234042555</v>
      </c>
      <c r="AC158" s="96">
        <v>109503546.09929079</v>
      </c>
      <c r="AD158" s="96">
        <v>127154929.57746479</v>
      </c>
      <c r="AE158" s="96">
        <v>141902097.90209788</v>
      </c>
      <c r="AF158" s="96">
        <v>141268980.47722343</v>
      </c>
      <c r="AG158" s="96">
        <v>168610478.35990891</v>
      </c>
      <c r="AH158" s="96">
        <v>189535398.2300885</v>
      </c>
      <c r="AI158" s="96">
        <v>215089005.23560208</v>
      </c>
      <c r="AJ158" s="96">
        <v>244468292.68292683</v>
      </c>
      <c r="AK158" s="96">
        <v>284853358.56196785</v>
      </c>
      <c r="AL158" s="96">
        <v>322326642.33576638</v>
      </c>
      <c r="AM158" s="96">
        <v>355884383.08886969</v>
      </c>
      <c r="AN158" s="96">
        <v>398988954.97026342</v>
      </c>
      <c r="AO158" s="96">
        <v>450382327.95242143</v>
      </c>
      <c r="AP158" s="96">
        <v>508223602.3789295</v>
      </c>
      <c r="AQ158" s="96">
        <v>540096397.6210705</v>
      </c>
      <c r="AR158" s="96">
        <v>589239753.61087513</v>
      </c>
      <c r="AS158" s="96">
        <v>624337145.28462195</v>
      </c>
      <c r="AT158" s="96">
        <v>870179738.56209147</v>
      </c>
      <c r="AU158" s="96">
        <v>897031250</v>
      </c>
      <c r="AV158" s="96">
        <v>1052121054.6875</v>
      </c>
      <c r="AW158" s="96">
        <v>1226829562.5</v>
      </c>
      <c r="AX158" s="96">
        <v>1163362437.5</v>
      </c>
      <c r="AY158" s="96">
        <v>1575200390.625</v>
      </c>
      <c r="AZ158" s="96">
        <v>1868383460.9375</v>
      </c>
      <c r="BA158" s="96">
        <v>2271646187.5</v>
      </c>
      <c r="BB158" s="96">
        <v>2345294875</v>
      </c>
      <c r="BC158" s="96">
        <v>2588176054.6875</v>
      </c>
      <c r="BD158" s="96">
        <v>2774351760.0328722</v>
      </c>
      <c r="BE158" s="96">
        <v>2886170571.6963449</v>
      </c>
      <c r="BF158" s="96">
        <v>3295011381.7540526</v>
      </c>
      <c r="BG158" s="96">
        <v>3697351596.8375335</v>
      </c>
      <c r="BH158" s="96">
        <v>4109447297.0070868</v>
      </c>
      <c r="BI158" s="96">
        <v>4379115587.8295727</v>
      </c>
      <c r="BJ158" s="96">
        <v>4754352303.8928967</v>
      </c>
      <c r="BK158" s="96">
        <v>5299773143.6962337</v>
      </c>
      <c r="BL158" s="96">
        <v>5642179170.4589777</v>
      </c>
      <c r="BM158" s="96">
        <v>4030203166.7748213</v>
      </c>
    </row>
    <row r="159" spans="1:65" x14ac:dyDescent="0.2">
      <c r="A159" s="96" t="s">
        <v>507</v>
      </c>
      <c r="B159" s="96" t="s">
        <v>508</v>
      </c>
      <c r="C159" s="96" t="s">
        <v>296</v>
      </c>
      <c r="D159" s="96" t="s">
        <v>297</v>
      </c>
      <c r="M159" s="96">
        <v>45372149348.135933</v>
      </c>
      <c r="N159" s="96">
        <v>50482526535.620064</v>
      </c>
      <c r="O159" s="96">
        <v>56882183463.246742</v>
      </c>
      <c r="P159" s="96">
        <v>67404104312.182961</v>
      </c>
      <c r="Q159" s="96">
        <v>81713222106.35318</v>
      </c>
      <c r="R159" s="96">
        <v>110380060750.75356</v>
      </c>
      <c r="S159" s="96">
        <v>205732913698.50775</v>
      </c>
      <c r="T159" s="96">
        <v>227801378123.89059</v>
      </c>
      <c r="U159" s="96">
        <v>287530564980.94995</v>
      </c>
      <c r="V159" s="96">
        <v>333593820311.68774</v>
      </c>
      <c r="W159" s="96">
        <v>356312527957.46228</v>
      </c>
      <c r="X159" s="96">
        <v>466147255038.46631</v>
      </c>
      <c r="Y159" s="96">
        <v>603705703948.3479</v>
      </c>
      <c r="Z159" s="96">
        <v>623622731203.69287</v>
      </c>
      <c r="AA159" s="96">
        <v>622716707568.81055</v>
      </c>
      <c r="AB159" s="96">
        <v>630517069036.42468</v>
      </c>
      <c r="AC159" s="96">
        <v>642272421083.41602</v>
      </c>
      <c r="AD159" s="96">
        <v>655414685532.49854</v>
      </c>
      <c r="AE159" s="96">
        <v>664684443809.22864</v>
      </c>
      <c r="AF159" s="96">
        <v>600296545923.69202</v>
      </c>
      <c r="AG159" s="96">
        <v>585551090975.99292</v>
      </c>
      <c r="AH159" s="96">
        <v>605110322350.37036</v>
      </c>
      <c r="AI159" s="96">
        <v>799801174737.7616</v>
      </c>
      <c r="AJ159" s="96">
        <v>550843013714.91711</v>
      </c>
      <c r="AK159" s="96">
        <v>596909115181.87073</v>
      </c>
      <c r="AL159" s="96">
        <v>601937387443.77319</v>
      </c>
      <c r="AM159" s="96">
        <v>622573039755.06885</v>
      </c>
      <c r="AN159" s="96">
        <v>701886491696.05701</v>
      </c>
      <c r="AO159" s="96">
        <v>790402662114.74097</v>
      </c>
      <c r="AP159" s="96">
        <v>829845329145.23279</v>
      </c>
      <c r="AQ159" s="96">
        <v>806966490377.40955</v>
      </c>
      <c r="AR159" s="96">
        <v>878937232137.85022</v>
      </c>
      <c r="AS159" s="96">
        <v>987725940407.34167</v>
      </c>
      <c r="AT159" s="96">
        <v>978015289158.73389</v>
      </c>
      <c r="AU159" s="96">
        <v>969285996823.25513</v>
      </c>
      <c r="AV159" s="96">
        <v>1077443062326.0699</v>
      </c>
      <c r="AW159" s="96">
        <v>1271967632711.9241</v>
      </c>
      <c r="AX159" s="96">
        <v>1530789613630.3894</v>
      </c>
      <c r="AY159" s="96">
        <v>1791751972187.3994</v>
      </c>
      <c r="AZ159" s="96">
        <v>2124263178511.9966</v>
      </c>
      <c r="BA159" s="96">
        <v>2655976989980.3296</v>
      </c>
      <c r="BB159" s="96">
        <v>2372592810154.563</v>
      </c>
      <c r="BC159" s="96">
        <v>2768165379533.1997</v>
      </c>
      <c r="BD159" s="96">
        <v>3280098594623.3442</v>
      </c>
      <c r="BE159" s="96">
        <v>3576610117022.1499</v>
      </c>
      <c r="BF159" s="96">
        <v>3548806416923.6396</v>
      </c>
      <c r="BG159" s="96">
        <v>3563982238624.8887</v>
      </c>
      <c r="BH159" s="96">
        <v>3132943747136.4336</v>
      </c>
      <c r="BI159" s="96">
        <v>3146760043268.0752</v>
      </c>
      <c r="BJ159" s="96">
        <v>3267070786136.3018</v>
      </c>
      <c r="BK159" s="96">
        <v>3388274443930.2217</v>
      </c>
      <c r="BL159" s="96">
        <v>3430720936781.8545</v>
      </c>
      <c r="BM159" s="96">
        <v>3098531138329.1924</v>
      </c>
    </row>
    <row r="160" spans="1:65" x14ac:dyDescent="0.2">
      <c r="A160" s="96" t="s">
        <v>184</v>
      </c>
      <c r="B160" s="96" t="s">
        <v>509</v>
      </c>
      <c r="C160" s="96" t="s">
        <v>296</v>
      </c>
      <c r="D160" s="96" t="s">
        <v>297</v>
      </c>
      <c r="E160" s="96">
        <v>13040000000</v>
      </c>
      <c r="F160" s="96">
        <v>14160000000</v>
      </c>
      <c r="G160" s="96">
        <v>15200000000</v>
      </c>
      <c r="H160" s="96">
        <v>16960000000</v>
      </c>
      <c r="I160" s="96">
        <v>20080000000</v>
      </c>
      <c r="J160" s="96">
        <v>21840000000</v>
      </c>
      <c r="K160" s="96">
        <v>24320000000</v>
      </c>
      <c r="L160" s="96">
        <v>26560000000</v>
      </c>
      <c r="M160" s="96">
        <v>29360000000</v>
      </c>
      <c r="N160" s="96">
        <v>32480000000</v>
      </c>
      <c r="O160" s="96">
        <v>35520000000</v>
      </c>
      <c r="P160" s="96">
        <v>39200000000</v>
      </c>
      <c r="Q160" s="96">
        <v>45200000000</v>
      </c>
      <c r="R160" s="96">
        <v>55280000000</v>
      </c>
      <c r="S160" s="96">
        <v>72000000000</v>
      </c>
      <c r="T160" s="96">
        <v>88000000000</v>
      </c>
      <c r="U160" s="96">
        <v>89025974025.97403</v>
      </c>
      <c r="V160" s="96">
        <v>81814159292.0354</v>
      </c>
      <c r="W160" s="96">
        <v>102500000000</v>
      </c>
      <c r="X160" s="96">
        <v>134561403508.77193</v>
      </c>
      <c r="Y160" s="96">
        <v>205139086956.52173</v>
      </c>
      <c r="Z160" s="96">
        <v>263959336734.69388</v>
      </c>
      <c r="AA160" s="96">
        <v>184609157801.41846</v>
      </c>
      <c r="AB160" s="96">
        <v>156159198584.51291</v>
      </c>
      <c r="AC160" s="96">
        <v>184261495828.3671</v>
      </c>
      <c r="AD160" s="96">
        <v>195219789801.47916</v>
      </c>
      <c r="AE160" s="96">
        <v>134550096436.74403</v>
      </c>
      <c r="AF160" s="96">
        <v>147540738281.81686</v>
      </c>
      <c r="AG160" s="96">
        <v>181611549975.80399</v>
      </c>
      <c r="AH160" s="96">
        <v>221400669713.58926</v>
      </c>
      <c r="AI160" s="96">
        <v>261253582805.94467</v>
      </c>
      <c r="AJ160" s="96">
        <v>313142768453.48529</v>
      </c>
      <c r="AK160" s="96">
        <v>363157598242.26953</v>
      </c>
      <c r="AL160" s="96">
        <v>500736065605.34082</v>
      </c>
      <c r="AM160" s="96">
        <v>527813238126.27771</v>
      </c>
      <c r="AN160" s="96">
        <v>360073909243.85455</v>
      </c>
      <c r="AO160" s="96">
        <v>410975595310.15607</v>
      </c>
      <c r="AP160" s="96">
        <v>500413483109.17474</v>
      </c>
      <c r="AQ160" s="96">
        <v>526502129378.28375</v>
      </c>
      <c r="AR160" s="96">
        <v>600232874042.92712</v>
      </c>
      <c r="AS160" s="96">
        <v>707906744574.64355</v>
      </c>
      <c r="AT160" s="96">
        <v>756706300589.79053</v>
      </c>
      <c r="AU160" s="96">
        <v>772106378935.37695</v>
      </c>
      <c r="AV160" s="96">
        <v>729336319677.44922</v>
      </c>
      <c r="AW160" s="96">
        <v>782240601984.75989</v>
      </c>
      <c r="AX160" s="96">
        <v>877476221382.1012</v>
      </c>
      <c r="AY160" s="96">
        <v>975387131716.08923</v>
      </c>
      <c r="AZ160" s="96">
        <v>1052696282278.8748</v>
      </c>
      <c r="BA160" s="96">
        <v>1109989063586.6196</v>
      </c>
      <c r="BB160" s="96">
        <v>900045350649.35059</v>
      </c>
      <c r="BC160" s="96">
        <v>1057801295584.0457</v>
      </c>
      <c r="BD160" s="96">
        <v>1180489601957.6121</v>
      </c>
      <c r="BE160" s="96">
        <v>1201089987015.4524</v>
      </c>
      <c r="BF160" s="96">
        <v>1274443084716.5674</v>
      </c>
      <c r="BG160" s="96">
        <v>1315351183524.5439</v>
      </c>
      <c r="BH160" s="96">
        <v>1171867608197.7246</v>
      </c>
      <c r="BI160" s="96">
        <v>1078490651625.3127</v>
      </c>
      <c r="BJ160" s="96">
        <v>1158913035796.3701</v>
      </c>
      <c r="BK160" s="96">
        <v>1222348807283.1956</v>
      </c>
      <c r="BL160" s="96">
        <v>1268870527160.0325</v>
      </c>
      <c r="BM160" s="96">
        <v>1076163316174.9375</v>
      </c>
    </row>
    <row r="161" spans="1:65" x14ac:dyDescent="0.2">
      <c r="A161" s="96" t="s">
        <v>181</v>
      </c>
      <c r="B161" s="96" t="s">
        <v>510</v>
      </c>
      <c r="C161" s="96" t="s">
        <v>296</v>
      </c>
      <c r="D161" s="96" t="s">
        <v>297</v>
      </c>
      <c r="Z161" s="96">
        <v>31020000</v>
      </c>
      <c r="AA161" s="96">
        <v>34918000</v>
      </c>
      <c r="AB161" s="96">
        <v>41749000</v>
      </c>
      <c r="AC161" s="96">
        <v>45144000</v>
      </c>
      <c r="AD161" s="96">
        <v>43879000</v>
      </c>
      <c r="AE161" s="96">
        <v>55989000</v>
      </c>
      <c r="AF161" s="96">
        <v>62983000</v>
      </c>
      <c r="AG161" s="96">
        <v>70688000</v>
      </c>
      <c r="AH161" s="96">
        <v>72798000</v>
      </c>
      <c r="AI161" s="96">
        <v>78476000</v>
      </c>
      <c r="AJ161" s="96">
        <v>82507000</v>
      </c>
      <c r="AK161" s="96">
        <v>91063000</v>
      </c>
      <c r="AL161" s="96">
        <v>99461000</v>
      </c>
      <c r="AM161" s="96">
        <v>108071000</v>
      </c>
      <c r="AN161" s="96">
        <v>120230000</v>
      </c>
      <c r="AO161" s="96">
        <v>110858000</v>
      </c>
      <c r="AP161" s="96">
        <v>110705600</v>
      </c>
      <c r="AQ161" s="96">
        <v>112279400</v>
      </c>
      <c r="AR161" s="96">
        <v>114326300</v>
      </c>
      <c r="AS161" s="96">
        <v>115347500</v>
      </c>
      <c r="AT161" s="96">
        <v>122824000</v>
      </c>
      <c r="AU161" s="96">
        <v>131738200</v>
      </c>
      <c r="AV161" s="96">
        <v>131398500.00000001</v>
      </c>
      <c r="AW161" s="96">
        <v>132440200</v>
      </c>
      <c r="AX161" s="96">
        <v>136559500</v>
      </c>
      <c r="AY161" s="96">
        <v>141515800</v>
      </c>
      <c r="AZ161" s="96">
        <v>148346700</v>
      </c>
      <c r="BA161" s="96">
        <v>151898900</v>
      </c>
      <c r="BB161" s="96">
        <v>149769600</v>
      </c>
      <c r="BC161" s="96">
        <v>160407100</v>
      </c>
      <c r="BD161" s="96">
        <v>172188500</v>
      </c>
      <c r="BE161" s="96">
        <v>180436300</v>
      </c>
      <c r="BF161" s="96">
        <v>184840400</v>
      </c>
      <c r="BG161" s="96">
        <v>182142800</v>
      </c>
      <c r="BH161" s="96">
        <v>183814300</v>
      </c>
      <c r="BI161" s="96">
        <v>201510900</v>
      </c>
      <c r="BJ161" s="96">
        <v>213204100</v>
      </c>
      <c r="BK161" s="96">
        <v>221588900</v>
      </c>
      <c r="BL161" s="96">
        <v>239462200</v>
      </c>
    </row>
    <row r="162" spans="1:65" x14ac:dyDescent="0.2">
      <c r="A162" s="96" t="s">
        <v>511</v>
      </c>
      <c r="B162" s="96" t="s">
        <v>512</v>
      </c>
      <c r="C162" s="96" t="s">
        <v>296</v>
      </c>
      <c r="D162" s="96" t="s">
        <v>297</v>
      </c>
      <c r="E162" s="96">
        <v>322125506384.57764</v>
      </c>
      <c r="F162" s="96">
        <v>308137575552.815</v>
      </c>
      <c r="G162" s="96">
        <v>319694266052.87567</v>
      </c>
      <c r="H162" s="96">
        <v>341273686639.23224</v>
      </c>
      <c r="I162" s="96">
        <v>389730745046.12567</v>
      </c>
      <c r="J162" s="96">
        <v>428821888044.33429</v>
      </c>
      <c r="K162" s="96">
        <v>443074971269.00562</v>
      </c>
      <c r="L162" s="96">
        <v>455975749437.94391</v>
      </c>
      <c r="M162" s="96">
        <v>481774912586.31647</v>
      </c>
      <c r="N162" s="96">
        <v>538945116279.50934</v>
      </c>
      <c r="O162" s="96">
        <v>592198127590.02454</v>
      </c>
      <c r="P162" s="96">
        <v>637343787738.54248</v>
      </c>
      <c r="Q162" s="96">
        <v>714010802148.25586</v>
      </c>
      <c r="R162" s="96">
        <v>905394439327.19055</v>
      </c>
      <c r="S162" s="96">
        <v>1151589550522.5581</v>
      </c>
      <c r="T162" s="96">
        <v>1271966913451.6948</v>
      </c>
      <c r="U162" s="96">
        <v>1374352702957.4316</v>
      </c>
      <c r="V162" s="96">
        <v>1542515163373.3918</v>
      </c>
      <c r="W162" s="96">
        <v>1672613019332.2595</v>
      </c>
      <c r="X162" s="96">
        <v>1994226135741.5632</v>
      </c>
      <c r="Y162" s="96">
        <v>2346435466492.3882</v>
      </c>
      <c r="Z162" s="96">
        <v>2653176657534.6265</v>
      </c>
      <c r="AA162" s="96">
        <v>2619280057101.6885</v>
      </c>
      <c r="AB162" s="96">
        <v>2533456427663.5034</v>
      </c>
      <c r="AC162" s="96">
        <v>2574634599866.4189</v>
      </c>
      <c r="AD162" s="96">
        <v>2715798197855.8784</v>
      </c>
      <c r="AE162" s="96">
        <v>2813108504828.5313</v>
      </c>
      <c r="AF162" s="96">
        <v>2893751921434.1812</v>
      </c>
      <c r="AG162" s="96">
        <v>3107014265649.8301</v>
      </c>
      <c r="AH162" s="96">
        <v>3227981323261.1929</v>
      </c>
      <c r="AI162" s="96">
        <v>3683404794632.2744</v>
      </c>
      <c r="AJ162" s="96">
        <v>3741549024410.6484</v>
      </c>
      <c r="AK162" s="96">
        <v>3717002592025.5532</v>
      </c>
      <c r="AL162" s="96">
        <v>3970397845046.876</v>
      </c>
      <c r="AM162" s="96">
        <v>4328897059659.7017</v>
      </c>
      <c r="AN162" s="96">
        <v>4843533635792.5928</v>
      </c>
      <c r="AO162" s="96">
        <v>5300410946559.0547</v>
      </c>
      <c r="AP162" s="96">
        <v>5607094872420.8896</v>
      </c>
      <c r="AQ162" s="96">
        <v>5438327609040.4121</v>
      </c>
      <c r="AR162" s="96">
        <v>5314703129512.3662</v>
      </c>
      <c r="AS162" s="96">
        <v>5795021107067.5762</v>
      </c>
      <c r="AT162" s="96">
        <v>5854743134260.7861</v>
      </c>
      <c r="AU162" s="96">
        <v>6000979292472.1836</v>
      </c>
      <c r="AV162" s="96">
        <v>6766264566448.4414</v>
      </c>
      <c r="AW162" s="96">
        <v>8036346846288.6621</v>
      </c>
      <c r="AX162" s="96">
        <v>9575812124828.8945</v>
      </c>
      <c r="AY162" s="96">
        <v>11377996579820.004</v>
      </c>
      <c r="AZ162" s="96">
        <v>14100981841115.705</v>
      </c>
      <c r="BA162" s="96">
        <v>16882628091406.807</v>
      </c>
      <c r="BB162" s="96">
        <v>16457153182934.031</v>
      </c>
      <c r="BC162" s="96">
        <v>19986264663724.102</v>
      </c>
      <c r="BD162" s="96">
        <v>23754894612896.32</v>
      </c>
      <c r="BE162" s="96">
        <v>25315251676059.48</v>
      </c>
      <c r="BF162" s="96">
        <v>26852248108123.344</v>
      </c>
      <c r="BG162" s="96">
        <v>27750785274437.348</v>
      </c>
      <c r="BH162" s="96">
        <v>26333244714729.664</v>
      </c>
      <c r="BI162" s="96">
        <v>26516584318675.434</v>
      </c>
      <c r="BJ162" s="96">
        <v>29153757737687.91</v>
      </c>
      <c r="BK162" s="96">
        <v>30917603112934.926</v>
      </c>
      <c r="BL162" s="96">
        <v>31709624259848.605</v>
      </c>
      <c r="BM162" s="96">
        <v>30433091189388.461</v>
      </c>
    </row>
    <row r="163" spans="1:65" x14ac:dyDescent="0.2">
      <c r="A163" s="96" t="s">
        <v>513</v>
      </c>
      <c r="B163" s="96" t="s">
        <v>514</v>
      </c>
      <c r="C163" s="96" t="s">
        <v>296</v>
      </c>
      <c r="D163" s="96" t="s">
        <v>297</v>
      </c>
      <c r="AI163" s="96">
        <v>4699646643.1095409</v>
      </c>
      <c r="AJ163" s="96">
        <v>4938775510.2040815</v>
      </c>
      <c r="AK163" s="96">
        <v>2436849341.9760361</v>
      </c>
      <c r="AL163" s="96">
        <v>2682456896.5517244</v>
      </c>
      <c r="AM163" s="96">
        <v>3556581986.1431875</v>
      </c>
      <c r="AN163" s="96">
        <v>4680078740.1574802</v>
      </c>
      <c r="AO163" s="96">
        <v>4651453634.0852137</v>
      </c>
      <c r="AP163" s="96">
        <v>3928975903.6144581</v>
      </c>
      <c r="AQ163" s="96">
        <v>3756208791.2087913</v>
      </c>
      <c r="AR163" s="96">
        <v>3863743409.490334</v>
      </c>
      <c r="AS163" s="96">
        <v>3773653058.1271815</v>
      </c>
      <c r="AT163" s="96">
        <v>3709479717.8130507</v>
      </c>
      <c r="AU163" s="96">
        <v>3994762861.1154022</v>
      </c>
      <c r="AV163" s="96">
        <v>4948324125.2302027</v>
      </c>
      <c r="AW163" s="96">
        <v>5682776765.8368759</v>
      </c>
      <c r="AX163" s="96">
        <v>6257800770.9474535</v>
      </c>
      <c r="AY163" s="96">
        <v>6862881738.0610781</v>
      </c>
      <c r="AZ163" s="96">
        <v>8338305008.9445438</v>
      </c>
      <c r="BA163" s="96">
        <v>9911371237.4581947</v>
      </c>
      <c r="BB163" s="96">
        <v>9406125226.8602543</v>
      </c>
      <c r="BC163" s="96">
        <v>9412311665.9492035</v>
      </c>
      <c r="BD163" s="96">
        <v>10494822518.652498</v>
      </c>
      <c r="BE163" s="96">
        <v>9743277661.7954082</v>
      </c>
      <c r="BF163" s="96">
        <v>10816616379.310345</v>
      </c>
      <c r="BG163" s="96">
        <v>11361563307.49354</v>
      </c>
      <c r="BH163" s="96">
        <v>10071243243.243244</v>
      </c>
      <c r="BI163" s="96">
        <v>10680463278.865147</v>
      </c>
      <c r="BJ163" s="96">
        <v>11310265324.794146</v>
      </c>
      <c r="BK163" s="96">
        <v>12679934731.389103</v>
      </c>
      <c r="BL163" s="96">
        <v>12547086168.489635</v>
      </c>
      <c r="BM163" s="96">
        <v>12266949805.143559</v>
      </c>
    </row>
    <row r="164" spans="1:65" x14ac:dyDescent="0.2">
      <c r="A164" s="96" t="s">
        <v>179</v>
      </c>
      <c r="B164" s="96" t="s">
        <v>515</v>
      </c>
      <c r="C164" s="96" t="s">
        <v>296</v>
      </c>
      <c r="D164" s="96" t="s">
        <v>297</v>
      </c>
      <c r="L164" s="96">
        <v>275494520.14199948</v>
      </c>
      <c r="M164" s="96">
        <v>343771964.66216713</v>
      </c>
      <c r="N164" s="96">
        <v>339913833.09624612</v>
      </c>
      <c r="O164" s="96">
        <v>359772363.26220655</v>
      </c>
      <c r="P164" s="96">
        <v>395218567.20288068</v>
      </c>
      <c r="Q164" s="96">
        <v>486617332.38740516</v>
      </c>
      <c r="R164" s="96">
        <v>563683660.31193972</v>
      </c>
      <c r="S164" s="96">
        <v>538747268.33335614</v>
      </c>
      <c r="T164" s="96">
        <v>830710615.17995417</v>
      </c>
      <c r="U164" s="96">
        <v>939227993.66395962</v>
      </c>
      <c r="V164" s="96">
        <v>1049838492.5575862</v>
      </c>
      <c r="W164" s="96">
        <v>1222702356.109457</v>
      </c>
      <c r="X164" s="96">
        <v>1595423285.6465917</v>
      </c>
      <c r="Y164" s="96">
        <v>1759690811.6069891</v>
      </c>
      <c r="Z164" s="96">
        <v>1538972158.1782017</v>
      </c>
      <c r="AA164" s="96">
        <v>1333754034.2348886</v>
      </c>
      <c r="AB164" s="96">
        <v>1297765448.5049834</v>
      </c>
      <c r="AC164" s="96">
        <v>1232932008.1371906</v>
      </c>
      <c r="AD164" s="96">
        <v>1392195933.3397143</v>
      </c>
      <c r="AE164" s="96">
        <v>1852163474.5466363</v>
      </c>
      <c r="AF164" s="96">
        <v>2090629722.6361115</v>
      </c>
      <c r="AG164" s="96">
        <v>2169040741.5589552</v>
      </c>
      <c r="AH164" s="96">
        <v>2181821902.4395289</v>
      </c>
      <c r="AI164" s="96">
        <v>2681912030.4938431</v>
      </c>
      <c r="AJ164" s="96">
        <v>2724131545.1695795</v>
      </c>
      <c r="AK164" s="96">
        <v>2830673388.8242855</v>
      </c>
      <c r="AL164" s="96">
        <v>2818280876.0761485</v>
      </c>
      <c r="AM164" s="96">
        <v>2081846482.7477145</v>
      </c>
      <c r="AN164" s="96">
        <v>2706425298.3681808</v>
      </c>
      <c r="AO164" s="96">
        <v>2780422212.2699456</v>
      </c>
      <c r="AP164" s="96">
        <v>2697105694.0795593</v>
      </c>
      <c r="AQ164" s="96">
        <v>2920358586.7523413</v>
      </c>
      <c r="AR164" s="96">
        <v>3440724983.520812</v>
      </c>
      <c r="AS164" s="96">
        <v>2961484857.9571056</v>
      </c>
      <c r="AT164" s="96">
        <v>3468337909.1714787</v>
      </c>
      <c r="AU164" s="96">
        <v>3908121459.1274896</v>
      </c>
      <c r="AV164" s="96">
        <v>4714072191.0462093</v>
      </c>
      <c r="AW164" s="96">
        <v>5454249456.7051878</v>
      </c>
      <c r="AX164" s="96">
        <v>6247515449.7301502</v>
      </c>
      <c r="AY164" s="96">
        <v>6905934548.3835402</v>
      </c>
      <c r="AZ164" s="96">
        <v>8156469132.8671598</v>
      </c>
      <c r="BA164" s="96">
        <v>9838404004.9327374</v>
      </c>
      <c r="BB164" s="96">
        <v>10231962890.612541</v>
      </c>
      <c r="BC164" s="96">
        <v>10689167195.337536</v>
      </c>
      <c r="BD164" s="96">
        <v>12995113407.233463</v>
      </c>
      <c r="BE164" s="96">
        <v>12442036265.148426</v>
      </c>
      <c r="BF164" s="96">
        <v>13242691429.594193</v>
      </c>
      <c r="BG164" s="96">
        <v>14364937996.866072</v>
      </c>
      <c r="BH164" s="96">
        <v>13104764333.994068</v>
      </c>
      <c r="BI164" s="96">
        <v>14026048690.731239</v>
      </c>
      <c r="BJ164" s="96">
        <v>15365714371.331633</v>
      </c>
      <c r="BK164" s="96">
        <v>17070866299.094511</v>
      </c>
      <c r="BL164" s="96">
        <v>17281815733.959595</v>
      </c>
      <c r="BM164" s="96">
        <v>17393761397.08054</v>
      </c>
    </row>
    <row r="165" spans="1:65" x14ac:dyDescent="0.2">
      <c r="A165" s="96" t="s">
        <v>180</v>
      </c>
      <c r="B165" s="96" t="s">
        <v>516</v>
      </c>
      <c r="C165" s="96" t="s">
        <v>296</v>
      </c>
      <c r="D165" s="96" t="s">
        <v>297</v>
      </c>
      <c r="O165" s="96">
        <v>250721821.55367813</v>
      </c>
      <c r="P165" s="96">
        <v>264579879.78487819</v>
      </c>
      <c r="Q165" s="96">
        <v>295118249.32493252</v>
      </c>
      <c r="R165" s="96">
        <v>345602025.37539285</v>
      </c>
      <c r="S165" s="96">
        <v>376094108.47533131</v>
      </c>
      <c r="T165" s="96">
        <v>474620439.5849604</v>
      </c>
      <c r="U165" s="96">
        <v>527936988.79127544</v>
      </c>
      <c r="V165" s="96">
        <v>625573345.53217447</v>
      </c>
      <c r="W165" s="96">
        <v>793675169.87857854</v>
      </c>
      <c r="X165" s="96">
        <v>1001300838.3233533</v>
      </c>
      <c r="Y165" s="96">
        <v>1250242107.8796918</v>
      </c>
      <c r="Z165" s="96">
        <v>1243469360.5683837</v>
      </c>
      <c r="AA165" s="96">
        <v>1234518125</v>
      </c>
      <c r="AB165" s="96">
        <v>1165771369.0062542</v>
      </c>
      <c r="AC165" s="96">
        <v>1101828568.7680416</v>
      </c>
      <c r="AD165" s="96">
        <v>1117835285.5051246</v>
      </c>
      <c r="AE165" s="96">
        <v>1435079200.3495741</v>
      </c>
      <c r="AF165" s="96">
        <v>1751247763.4194832</v>
      </c>
      <c r="AG165" s="96">
        <v>2019474244.1935902</v>
      </c>
      <c r="AH165" s="96">
        <v>2118574772.1113575</v>
      </c>
      <c r="AI165" s="96">
        <v>2547163582.3314872</v>
      </c>
      <c r="AJ165" s="96">
        <v>2750041434.262948</v>
      </c>
      <c r="AK165" s="96">
        <v>3021910216.718266</v>
      </c>
      <c r="AL165" s="96">
        <v>2709178326.7827063</v>
      </c>
      <c r="AM165" s="96">
        <v>2998570146.5409522</v>
      </c>
      <c r="AN165" s="96">
        <v>3720400535.019455</v>
      </c>
      <c r="AO165" s="96">
        <v>3822882801.3339686</v>
      </c>
      <c r="AP165" s="96">
        <v>3793418418.4184184</v>
      </c>
      <c r="AQ165" s="96">
        <v>4010571223.3395953</v>
      </c>
      <c r="AR165" s="96">
        <v>4121350731.8123116</v>
      </c>
      <c r="AS165" s="96">
        <v>4069515579.071135</v>
      </c>
      <c r="AT165" s="96">
        <v>4088368978.3458934</v>
      </c>
      <c r="AU165" s="96">
        <v>4470446391.4463911</v>
      </c>
      <c r="AV165" s="96">
        <v>5448415500.1707067</v>
      </c>
      <c r="AW165" s="96">
        <v>6098092551.0712509</v>
      </c>
      <c r="AX165" s="96">
        <v>6416184181.0720053</v>
      </c>
      <c r="AY165" s="96">
        <v>6778324049.68009</v>
      </c>
      <c r="AZ165" s="96">
        <v>7925371475.499589</v>
      </c>
      <c r="BA165" s="96">
        <v>9090406767.247694</v>
      </c>
      <c r="BB165" s="96">
        <v>8696366907.4742985</v>
      </c>
      <c r="BC165" s="96">
        <v>9035932122.4976807</v>
      </c>
      <c r="BD165" s="96">
        <v>9638916481.0690422</v>
      </c>
      <c r="BE165" s="96">
        <v>9462238211.4865742</v>
      </c>
      <c r="BF165" s="96">
        <v>10551661176.783106</v>
      </c>
      <c r="BG165" s="96">
        <v>11626281387.006775</v>
      </c>
      <c r="BH165" s="96">
        <v>11091434483.5238</v>
      </c>
      <c r="BI165" s="96">
        <v>11721521912.720167</v>
      </c>
      <c r="BJ165" s="96">
        <v>13221298307.889402</v>
      </c>
      <c r="BK165" s="96">
        <v>14864712990.163084</v>
      </c>
      <c r="BL165" s="96">
        <v>15215714309.097391</v>
      </c>
      <c r="BM165" s="96">
        <v>14647384607.603998</v>
      </c>
    </row>
    <row r="166" spans="1:65" x14ac:dyDescent="0.2">
      <c r="A166" s="96" t="s">
        <v>517</v>
      </c>
      <c r="B166" s="96" t="s">
        <v>518</v>
      </c>
      <c r="C166" s="96" t="s">
        <v>296</v>
      </c>
      <c r="D166" s="96" t="s">
        <v>297</v>
      </c>
      <c r="AR166" s="96">
        <v>7640810198.2587776</v>
      </c>
      <c r="AS166" s="96">
        <v>4660052520.0783882</v>
      </c>
      <c r="AT166" s="96">
        <v>4275404729.8383298</v>
      </c>
      <c r="AU166" s="96">
        <v>7630308165.0367031</v>
      </c>
      <c r="AV166" s="96">
        <v>8981700373.8700886</v>
      </c>
      <c r="AW166" s="96">
        <v>8857405669.9354801</v>
      </c>
      <c r="AX166" s="96">
        <v>10573312525.35918</v>
      </c>
      <c r="AY166" s="96">
        <v>14575281202.840788</v>
      </c>
      <c r="AZ166" s="96">
        <v>25434981977.828423</v>
      </c>
      <c r="BA166" s="96">
        <v>31831232214.679749</v>
      </c>
      <c r="BB166" s="96">
        <v>42214048042.804352</v>
      </c>
      <c r="BC166" s="96">
        <v>51518307518.334335</v>
      </c>
      <c r="BD166" s="96">
        <v>54148124619.098335</v>
      </c>
      <c r="BE166" s="96">
        <v>53254531557.505592</v>
      </c>
      <c r="BF166" s="96">
        <v>58175459729.690758</v>
      </c>
      <c r="BG166" s="96">
        <v>59640204521.777275</v>
      </c>
      <c r="BH166" s="96">
        <v>60291736893.939682</v>
      </c>
      <c r="BI166" s="96">
        <v>61449392056.148827</v>
      </c>
      <c r="BJ166" s="96">
        <v>67144725830.575279</v>
      </c>
      <c r="BK166" s="96">
        <v>68697759361.230972</v>
      </c>
      <c r="BL166" s="96">
        <v>79844294296.064682</v>
      </c>
      <c r="BM166" s="96">
        <v>76185586096.797379</v>
      </c>
    </row>
    <row r="167" spans="1:65" x14ac:dyDescent="0.2">
      <c r="A167" s="96" t="s">
        <v>519</v>
      </c>
      <c r="B167" s="96" t="s">
        <v>520</v>
      </c>
      <c r="C167" s="96" t="s">
        <v>296</v>
      </c>
      <c r="D167" s="96" t="s">
        <v>297</v>
      </c>
      <c r="AL167" s="96">
        <v>274898743261.27893</v>
      </c>
      <c r="AM167" s="96">
        <v>284461268098.03351</v>
      </c>
      <c r="AN167" s="96">
        <v>332755572725.42224</v>
      </c>
      <c r="AO167" s="96">
        <v>381321458287.27014</v>
      </c>
      <c r="AP167" s="96">
        <v>401740359636.90521</v>
      </c>
      <c r="AQ167" s="96">
        <v>407300030595.73938</v>
      </c>
      <c r="AR167" s="96">
        <v>445878028399.09766</v>
      </c>
      <c r="AS167" s="96">
        <v>472212934960.97968</v>
      </c>
      <c r="AT167" s="96">
        <v>473751321132.92786</v>
      </c>
      <c r="AU167" s="96">
        <v>455893938127.34167</v>
      </c>
      <c r="AV167" s="96">
        <v>499423757952.94141</v>
      </c>
      <c r="AW167" s="96">
        <v>593356688491.54517</v>
      </c>
      <c r="AX167" s="96">
        <v>698847488146.75757</v>
      </c>
      <c r="AY167" s="96">
        <v>811980492536.76721</v>
      </c>
      <c r="AZ167" s="96">
        <v>1003371755618.4126</v>
      </c>
      <c r="BA167" s="96">
        <v>1243189936576.0337</v>
      </c>
      <c r="BB167" s="96">
        <v>1200039346910.6929</v>
      </c>
      <c r="BC167" s="96">
        <v>1384912175998.8259</v>
      </c>
      <c r="BD167" s="96">
        <v>1566956831882.2451</v>
      </c>
      <c r="BE167" s="96">
        <v>1729886735904.0022</v>
      </c>
      <c r="BF167" s="96">
        <v>1619261331095.1069</v>
      </c>
      <c r="BG167" s="96">
        <v>1592859036118.6912</v>
      </c>
      <c r="BH167" s="96">
        <v>1428596681862.3457</v>
      </c>
      <c r="BI167" s="96">
        <v>1451355166163.9685</v>
      </c>
      <c r="BJ167" s="96">
        <v>1431432476945.1567</v>
      </c>
      <c r="BK167" s="96">
        <v>1341059504338.8772</v>
      </c>
      <c r="BL167" s="96">
        <v>1366023640539.9502</v>
      </c>
      <c r="BM167" s="96">
        <v>1214678560587.7307</v>
      </c>
    </row>
    <row r="168" spans="1:65" x14ac:dyDescent="0.2">
      <c r="A168" s="96" t="s">
        <v>521</v>
      </c>
      <c r="B168" s="96" t="s">
        <v>522</v>
      </c>
      <c r="C168" s="96" t="s">
        <v>296</v>
      </c>
      <c r="D168" s="96" t="s">
        <v>297</v>
      </c>
      <c r="AS168" s="96">
        <v>984297589.35993361</v>
      </c>
      <c r="AT168" s="96">
        <v>1159869245.9251299</v>
      </c>
      <c r="AU168" s="96">
        <v>1284685050.5241289</v>
      </c>
      <c r="AV168" s="96">
        <v>1707710053.1493838</v>
      </c>
      <c r="AW168" s="96">
        <v>2073234417.6806555</v>
      </c>
      <c r="AX168" s="96">
        <v>2257174480.7859716</v>
      </c>
      <c r="AY168" s="96">
        <v>2721903148.9148159</v>
      </c>
      <c r="AZ168" s="96">
        <v>3680711743.7722421</v>
      </c>
      <c r="BA168" s="96">
        <v>4545674527.6109571</v>
      </c>
      <c r="BB168" s="96">
        <v>4159330369.5470963</v>
      </c>
      <c r="BC168" s="96">
        <v>4143033275.8849268</v>
      </c>
      <c r="BD168" s="96">
        <v>4544516982.1826277</v>
      </c>
      <c r="BE168" s="96">
        <v>4087725812.6686368</v>
      </c>
      <c r="BF168" s="96">
        <v>4466040642.8476553</v>
      </c>
      <c r="BG168" s="96">
        <v>4594024179.6200342</v>
      </c>
      <c r="BH168" s="96">
        <v>4054712082.5474315</v>
      </c>
      <c r="BI168" s="96">
        <v>4377033429.2672129</v>
      </c>
      <c r="BJ168" s="96">
        <v>4856632399.4577494</v>
      </c>
      <c r="BK168" s="96">
        <v>5506767831.8375063</v>
      </c>
      <c r="BL168" s="96">
        <v>5542674764.8902826</v>
      </c>
      <c r="BM168" s="96">
        <v>4778582336.1823368</v>
      </c>
    </row>
    <row r="169" spans="1:65" x14ac:dyDescent="0.2">
      <c r="A169" s="96" t="s">
        <v>187</v>
      </c>
      <c r="B169" s="96" t="s">
        <v>523</v>
      </c>
      <c r="C169" s="96" t="s">
        <v>296</v>
      </c>
      <c r="D169" s="96" t="s">
        <v>297</v>
      </c>
      <c r="Z169" s="96">
        <v>2310099100</v>
      </c>
      <c r="AA169" s="96">
        <v>2552401933.3333335</v>
      </c>
      <c r="AB169" s="96">
        <v>2725736633.3333335</v>
      </c>
      <c r="AC169" s="96">
        <v>2098734599.9999998</v>
      </c>
      <c r="AD169" s="96">
        <v>2186505475</v>
      </c>
      <c r="AE169" s="96">
        <v>2896178866.6666665</v>
      </c>
      <c r="AF169" s="96">
        <v>3020611600</v>
      </c>
      <c r="AG169" s="96">
        <v>3204461566.6666665</v>
      </c>
      <c r="AH169" s="96">
        <v>3576966800</v>
      </c>
      <c r="AI169" s="96">
        <v>2560785660</v>
      </c>
      <c r="AJ169" s="96">
        <v>2379018326.3157897</v>
      </c>
      <c r="AK169" s="96">
        <v>1317611863.8497653</v>
      </c>
      <c r="AL169" s="96">
        <v>768401634.15457308</v>
      </c>
      <c r="AM169" s="96">
        <v>925817092.217484</v>
      </c>
      <c r="AN169" s="96">
        <v>1452165005.2384031</v>
      </c>
      <c r="AO169" s="96">
        <v>1345719472.3588309</v>
      </c>
      <c r="AP169" s="96">
        <v>1180934202.8380105</v>
      </c>
      <c r="AQ169" s="96">
        <v>1124440248.9782991</v>
      </c>
      <c r="AR169" s="96">
        <v>1057408588.6826869</v>
      </c>
      <c r="AS169" s="96">
        <v>1136896123.6129804</v>
      </c>
      <c r="AT169" s="96">
        <v>1267997934.3125041</v>
      </c>
      <c r="AU169" s="96">
        <v>1396555719.9740865</v>
      </c>
      <c r="AV169" s="96">
        <v>1595297355.7834878</v>
      </c>
      <c r="AW169" s="96">
        <v>1992066808.0959773</v>
      </c>
      <c r="AX169" s="96">
        <v>2523471532.0108323</v>
      </c>
      <c r="AY169" s="96">
        <v>3414055566.1138024</v>
      </c>
      <c r="AZ169" s="96">
        <v>4234999823.308392</v>
      </c>
      <c r="BA169" s="96">
        <v>5623216448.868515</v>
      </c>
      <c r="BB169" s="96">
        <v>4583850367.88972</v>
      </c>
      <c r="BC169" s="96">
        <v>7189481824.0728769</v>
      </c>
      <c r="BD169" s="96">
        <v>10409797649.306314</v>
      </c>
      <c r="BE169" s="96">
        <v>12292770631.19669</v>
      </c>
      <c r="BF169" s="96">
        <v>12582122604.192129</v>
      </c>
      <c r="BG169" s="96">
        <v>12226514722.086063</v>
      </c>
      <c r="BH169" s="96">
        <v>11749620619.596153</v>
      </c>
      <c r="BI169" s="96">
        <v>11186734674.384684</v>
      </c>
      <c r="BJ169" s="96">
        <v>11425755279.539459</v>
      </c>
      <c r="BK169" s="96">
        <v>13108769495.747211</v>
      </c>
      <c r="BL169" s="96">
        <v>13996719329.423601</v>
      </c>
      <c r="BM169" s="96">
        <v>13137128659.479019</v>
      </c>
    </row>
    <row r="170" spans="1:65" x14ac:dyDescent="0.2">
      <c r="A170" s="96" t="s">
        <v>524</v>
      </c>
      <c r="B170" s="96" t="s">
        <v>525</v>
      </c>
      <c r="C170" s="96" t="s">
        <v>296</v>
      </c>
      <c r="D170" s="96" t="s">
        <v>297</v>
      </c>
      <c r="AU170" s="96">
        <v>1284000000</v>
      </c>
      <c r="AV170" s="96">
        <v>1239000000</v>
      </c>
      <c r="AW170" s="96">
        <v>1210000000</v>
      </c>
      <c r="AX170" s="96">
        <v>1061000000</v>
      </c>
      <c r="AY170" s="96">
        <v>990000000</v>
      </c>
      <c r="AZ170" s="96">
        <v>938000000</v>
      </c>
      <c r="BA170" s="96">
        <v>939000000</v>
      </c>
      <c r="BB170" s="96">
        <v>795000000</v>
      </c>
      <c r="BC170" s="96">
        <v>799000000</v>
      </c>
      <c r="BD170" s="96">
        <v>729000000</v>
      </c>
      <c r="BE170" s="96">
        <v>746000000</v>
      </c>
      <c r="BF170" s="96">
        <v>772000000</v>
      </c>
      <c r="BG170" s="96">
        <v>832000000</v>
      </c>
      <c r="BH170" s="96">
        <v>910000000</v>
      </c>
      <c r="BI170" s="96">
        <v>1230000000</v>
      </c>
      <c r="BJ170" s="96">
        <v>1560000000</v>
      </c>
      <c r="BK170" s="96">
        <v>1302000000</v>
      </c>
      <c r="BL170" s="96">
        <v>1182000000</v>
      </c>
    </row>
    <row r="171" spans="1:65" x14ac:dyDescent="0.2">
      <c r="A171" s="96" t="s">
        <v>189</v>
      </c>
      <c r="B171" s="96" t="s">
        <v>526</v>
      </c>
      <c r="C171" s="96" t="s">
        <v>296</v>
      </c>
      <c r="D171" s="96" t="s">
        <v>297</v>
      </c>
      <c r="AJ171" s="96">
        <v>3633406064.8309512</v>
      </c>
      <c r="AK171" s="96">
        <v>2639953230.5491538</v>
      </c>
      <c r="AL171" s="96">
        <v>2729550591.0897732</v>
      </c>
      <c r="AM171" s="96">
        <v>2796549978.4718313</v>
      </c>
      <c r="AN171" s="96">
        <v>2899922841.6608491</v>
      </c>
      <c r="AO171" s="96">
        <v>3856799844.1609039</v>
      </c>
      <c r="AP171" s="96">
        <v>4648832184.0673618</v>
      </c>
      <c r="AQ171" s="96">
        <v>5263877520.0848875</v>
      </c>
      <c r="AR171" s="96">
        <v>5976408043.7726517</v>
      </c>
      <c r="AS171" s="96">
        <v>5656473652.4114742</v>
      </c>
      <c r="AT171" s="96">
        <v>5398568543.634923</v>
      </c>
      <c r="AU171" s="96">
        <v>5677003239.2938595</v>
      </c>
      <c r="AV171" s="96">
        <v>6303391143.8338594</v>
      </c>
      <c r="AW171" s="96">
        <v>7631120533.3616762</v>
      </c>
      <c r="AX171" s="96">
        <v>8542070109.709033</v>
      </c>
      <c r="AY171" s="96">
        <v>9176889070.4229794</v>
      </c>
      <c r="AZ171" s="96">
        <v>10450843291.293056</v>
      </c>
      <c r="BA171" s="96">
        <v>12556195188.596167</v>
      </c>
      <c r="BB171" s="96">
        <v>11914471497.14917</v>
      </c>
      <c r="BC171" s="96">
        <v>11104648673.001553</v>
      </c>
      <c r="BD171" s="96">
        <v>14381552432.949402</v>
      </c>
      <c r="BE171" s="96">
        <v>16350804543.051493</v>
      </c>
      <c r="BF171" s="96">
        <v>16974320551.02129</v>
      </c>
      <c r="BG171" s="96">
        <v>17716084107.588821</v>
      </c>
      <c r="BH171" s="96">
        <v>15950969018.945787</v>
      </c>
      <c r="BI171" s="96">
        <v>11936999283.179132</v>
      </c>
      <c r="BJ171" s="96">
        <v>13219084261.366407</v>
      </c>
      <c r="BK171" s="96">
        <v>14845870050.709249</v>
      </c>
      <c r="BL171" s="96">
        <v>15291448211.603004</v>
      </c>
      <c r="BM171" s="96">
        <v>14021421105.907839</v>
      </c>
    </row>
    <row r="172" spans="1:65" x14ac:dyDescent="0.2">
      <c r="A172" s="96" t="s">
        <v>182</v>
      </c>
      <c r="B172" s="96" t="s">
        <v>527</v>
      </c>
      <c r="C172" s="96" t="s">
        <v>296</v>
      </c>
      <c r="D172" s="96" t="s">
        <v>297</v>
      </c>
      <c r="F172" s="96">
        <v>159213140.00328618</v>
      </c>
      <c r="G172" s="96">
        <v>164271590.8355656</v>
      </c>
      <c r="H172" s="96">
        <v>168186331.27126187</v>
      </c>
      <c r="I172" s="96">
        <v>224495789.26547551</v>
      </c>
      <c r="J172" s="96">
        <v>255340526.74530232</v>
      </c>
      <c r="K172" s="96">
        <v>266533659.16221625</v>
      </c>
      <c r="L172" s="96">
        <v>282615367.46488041</v>
      </c>
      <c r="M172" s="96">
        <v>311396000.32108432</v>
      </c>
      <c r="N172" s="96">
        <v>295062138.06783772</v>
      </c>
      <c r="O172" s="96">
        <v>309405316.05895549</v>
      </c>
      <c r="P172" s="96">
        <v>335569088.71783251</v>
      </c>
      <c r="Q172" s="96">
        <v>391669449.25347</v>
      </c>
      <c r="R172" s="96">
        <v>493237544.3529343</v>
      </c>
      <c r="S172" s="96">
        <v>613010958.14598978</v>
      </c>
      <c r="T172" s="96">
        <v>703378653.35002851</v>
      </c>
      <c r="U172" s="96">
        <v>775046377.59175241</v>
      </c>
      <c r="V172" s="96">
        <v>799029666.59134495</v>
      </c>
      <c r="W172" s="96">
        <v>804629876.77072299</v>
      </c>
      <c r="X172" s="96">
        <v>951900945.20028329</v>
      </c>
      <c r="Y172" s="96">
        <v>1047924649.1177939</v>
      </c>
      <c r="Z172" s="96">
        <v>1105495368.3814619</v>
      </c>
      <c r="AA172" s="96">
        <v>1108776010.2557466</v>
      </c>
      <c r="AB172" s="96">
        <v>1165170625.6595893</v>
      </c>
      <c r="AC172" s="96">
        <v>1074373735.4529109</v>
      </c>
      <c r="AD172" s="96">
        <v>1009723326.3175235</v>
      </c>
      <c r="AE172" s="96">
        <v>1186628778.5123618</v>
      </c>
      <c r="AF172" s="96">
        <v>1344665270.688653</v>
      </c>
      <c r="AG172" s="96">
        <v>1414951854.0564411</v>
      </c>
      <c r="AH172" s="96">
        <v>1450647019.2050908</v>
      </c>
      <c r="AI172" s="96">
        <v>1506914407.8233078</v>
      </c>
      <c r="AJ172" s="96">
        <v>2133688270.3243601</v>
      </c>
      <c r="AK172" s="96">
        <v>2164292208.1652822</v>
      </c>
      <c r="AL172" s="96">
        <v>1847350611.7245831</v>
      </c>
      <c r="AM172" s="96">
        <v>1944876755.0070808</v>
      </c>
      <c r="AN172" s="96">
        <v>2091731420.68923</v>
      </c>
      <c r="AO172" s="96">
        <v>2132081881.9139786</v>
      </c>
      <c r="AP172" s="96">
        <v>2072001066.821202</v>
      </c>
      <c r="AQ172" s="96">
        <v>2032345831.8300474</v>
      </c>
      <c r="AR172" s="96">
        <v>1985924386.9144783</v>
      </c>
      <c r="AS172" s="96">
        <v>1779523344.341064</v>
      </c>
      <c r="AT172" s="96">
        <v>1746064718.7916865</v>
      </c>
      <c r="AU172" s="96">
        <v>1777058592.9881246</v>
      </c>
      <c r="AV172" s="96">
        <v>2051147606.7368741</v>
      </c>
      <c r="AW172" s="96">
        <v>2362501023.2424912</v>
      </c>
      <c r="AX172" s="96">
        <v>2936019525.6024098</v>
      </c>
      <c r="AY172" s="96">
        <v>3919577285.9270291</v>
      </c>
      <c r="AZ172" s="96">
        <v>4346206808.5402594</v>
      </c>
      <c r="BA172" s="96">
        <v>5206444406.6615448</v>
      </c>
      <c r="BB172" s="96">
        <v>4714592492.9297247</v>
      </c>
      <c r="BC172" s="96">
        <v>5628882266.3776665</v>
      </c>
      <c r="BD172" s="96">
        <v>6764635686.7934465</v>
      </c>
      <c r="BE172" s="96">
        <v>6728208836.2214279</v>
      </c>
      <c r="BF172" s="96">
        <v>7223063169.7274857</v>
      </c>
      <c r="BG172" s="96">
        <v>6592537781.8151789</v>
      </c>
      <c r="BH172" s="96">
        <v>6166857628.622117</v>
      </c>
      <c r="BI172" s="96">
        <v>6398744505.0812922</v>
      </c>
      <c r="BJ172" s="96">
        <v>6757333550.2793303</v>
      </c>
      <c r="BK172" s="96">
        <v>7050987978.1206274</v>
      </c>
      <c r="BL172" s="96">
        <v>7600650037.8463011</v>
      </c>
      <c r="BM172" s="96">
        <v>7778525642.928834</v>
      </c>
    </row>
    <row r="173" spans="1:65" x14ac:dyDescent="0.2">
      <c r="A173" s="96" t="s">
        <v>183</v>
      </c>
      <c r="B173" s="96" t="s">
        <v>528</v>
      </c>
      <c r="C173" s="96" t="s">
        <v>296</v>
      </c>
      <c r="D173" s="96" t="s">
        <v>297</v>
      </c>
      <c r="U173" s="96">
        <v>704033525.40597177</v>
      </c>
      <c r="V173" s="96">
        <v>823634464.91002369</v>
      </c>
      <c r="W173" s="96">
        <v>1015365145.2955399</v>
      </c>
      <c r="X173" s="96">
        <v>1211141231.11555</v>
      </c>
      <c r="Y173" s="96">
        <v>1131788191.507359</v>
      </c>
      <c r="Z173" s="96">
        <v>1142393554.5235829</v>
      </c>
      <c r="AA173" s="96">
        <v>1078408829.6160035</v>
      </c>
      <c r="AB173" s="96">
        <v>1090276947.2587175</v>
      </c>
      <c r="AC173" s="96">
        <v>1040557089.3386376</v>
      </c>
      <c r="AD173" s="96">
        <v>1076121094.3823862</v>
      </c>
      <c r="AE173" s="96">
        <v>1462900255.450603</v>
      </c>
      <c r="AF173" s="96">
        <v>1880852914.2271435</v>
      </c>
      <c r="AG173" s="96">
        <v>2134517067.6529467</v>
      </c>
      <c r="AH173" s="96">
        <v>2181930254.8230138</v>
      </c>
      <c r="AI173" s="96">
        <v>2653480001.3455782</v>
      </c>
      <c r="AJ173" s="96">
        <v>2856890680.6028504</v>
      </c>
      <c r="AK173" s="96">
        <v>3224267547.8050785</v>
      </c>
      <c r="AL173" s="96">
        <v>3263368410.0181322</v>
      </c>
      <c r="AM173" s="96">
        <v>3558137040.3777199</v>
      </c>
      <c r="AN173" s="96">
        <v>4040345933.292305</v>
      </c>
      <c r="AO173" s="96">
        <v>4421943910.4974899</v>
      </c>
      <c r="AP173" s="96">
        <v>4187367601.7343149</v>
      </c>
      <c r="AQ173" s="96">
        <v>4169664285.3868051</v>
      </c>
      <c r="AR173" s="96">
        <v>4343710332.8065815</v>
      </c>
      <c r="AS173" s="96">
        <v>4663313620.017067</v>
      </c>
      <c r="AT173" s="96">
        <v>4613630622.7750072</v>
      </c>
      <c r="AU173" s="96">
        <v>4841310239.6368732</v>
      </c>
      <c r="AV173" s="96">
        <v>5816553826.8551874</v>
      </c>
      <c r="AW173" s="96">
        <v>6578844486.0628757</v>
      </c>
      <c r="AX173" s="96">
        <v>6488750452.6006737</v>
      </c>
      <c r="AY173" s="96">
        <v>7028803365.7015085</v>
      </c>
      <c r="AZ173" s="96">
        <v>8150138757.1574097</v>
      </c>
      <c r="BA173" s="96">
        <v>9990370016.3077087</v>
      </c>
      <c r="BB173" s="96">
        <v>9128843109.1558762</v>
      </c>
      <c r="BC173" s="96">
        <v>10003670690.349657</v>
      </c>
      <c r="BD173" s="96">
        <v>11518413429.968351</v>
      </c>
      <c r="BE173" s="96">
        <v>11668696526.21229</v>
      </c>
      <c r="BF173" s="96">
        <v>12129658758.325438</v>
      </c>
      <c r="BG173" s="96">
        <v>12803438964.943825</v>
      </c>
      <c r="BH173" s="96">
        <v>11692287066.381035</v>
      </c>
      <c r="BI173" s="96">
        <v>12232469391.757267</v>
      </c>
      <c r="BJ173" s="96">
        <v>13259348213.989962</v>
      </c>
      <c r="BK173" s="96">
        <v>14181930162.416071</v>
      </c>
      <c r="BL173" s="96">
        <v>14046337854.8466</v>
      </c>
      <c r="BM173" s="96">
        <v>10914065306.242344</v>
      </c>
    </row>
    <row r="174" spans="1:65" x14ac:dyDescent="0.2">
      <c r="A174" s="96" t="s">
        <v>7</v>
      </c>
      <c r="B174" s="96" t="s">
        <v>529</v>
      </c>
      <c r="C174" s="96" t="s">
        <v>296</v>
      </c>
      <c r="D174" s="96" t="s">
        <v>297</v>
      </c>
      <c r="E174" s="96">
        <v>162956740.8651827</v>
      </c>
      <c r="F174" s="96">
        <v>174576508.4698306</v>
      </c>
      <c r="G174" s="96">
        <v>183116337.67324653</v>
      </c>
      <c r="H174" s="96">
        <v>190816183.67632645</v>
      </c>
      <c r="I174" s="96">
        <v>194736105.27789444</v>
      </c>
      <c r="J174" s="96">
        <v>229455410.89178213</v>
      </c>
      <c r="K174" s="96">
        <v>260394792.10415789</v>
      </c>
      <c r="L174" s="96">
        <v>269814968.24081749</v>
      </c>
      <c r="M174" s="96">
        <v>245169806.79227167</v>
      </c>
      <c r="N174" s="96">
        <v>265810632.42529699</v>
      </c>
      <c r="O174" s="96">
        <v>290531621.26485056</v>
      </c>
      <c r="P174" s="96">
        <v>365386929.83511853</v>
      </c>
      <c r="Q174" s="96">
        <v>406062874.25149703</v>
      </c>
      <c r="R174" s="96">
        <v>444281703.89356768</v>
      </c>
      <c r="S174" s="96">
        <v>548621017.59391344</v>
      </c>
      <c r="T174" s="96">
        <v>613220652.92891884</v>
      </c>
      <c r="U174" s="96">
        <v>670317634.17305589</v>
      </c>
      <c r="V174" s="96">
        <v>806290840.62465382</v>
      </c>
      <c r="W174" s="96">
        <v>949034016.83062696</v>
      </c>
      <c r="X174" s="96">
        <v>1058269065.9811482</v>
      </c>
      <c r="Y174" s="96">
        <v>1237655461.1501045</v>
      </c>
      <c r="Z174" s="96">
        <v>1237685691.9468334</v>
      </c>
      <c r="AA174" s="96">
        <v>1180104216.011369</v>
      </c>
      <c r="AB174" s="96">
        <v>1223186840.3132448</v>
      </c>
      <c r="AC174" s="96">
        <v>1208008985.4252157</v>
      </c>
      <c r="AD174" s="96">
        <v>1131347798.2665348</v>
      </c>
      <c r="AE174" s="96">
        <v>1183654827.7900167</v>
      </c>
      <c r="AF174" s="96">
        <v>1183094127.7674651</v>
      </c>
      <c r="AG174" s="96">
        <v>1379924257.2131338</v>
      </c>
      <c r="AH174" s="96">
        <v>1590215582.5330675</v>
      </c>
      <c r="AI174" s="96">
        <v>1880771556.3047383</v>
      </c>
      <c r="AJ174" s="96">
        <v>2203545856.6689258</v>
      </c>
      <c r="AK174" s="96">
        <v>1799517081.5641217</v>
      </c>
      <c r="AL174" s="96">
        <v>2070636935.5864449</v>
      </c>
      <c r="AM174" s="96">
        <v>1181802596.0349801</v>
      </c>
      <c r="AN174" s="96">
        <v>1397457932.3069675</v>
      </c>
      <c r="AO174" s="96">
        <v>2281034131.3649278</v>
      </c>
      <c r="AP174" s="96">
        <v>2663234933.8976665</v>
      </c>
      <c r="AQ174" s="96">
        <v>1750584265.2875352</v>
      </c>
      <c r="AR174" s="96">
        <v>1775921718.1053393</v>
      </c>
      <c r="AS174" s="96">
        <v>1743506531.3265195</v>
      </c>
      <c r="AT174" s="96">
        <v>1716502862.2954044</v>
      </c>
      <c r="AU174" s="96">
        <v>3495748397.6302533</v>
      </c>
      <c r="AV174" s="96">
        <v>3208837077.2506866</v>
      </c>
      <c r="AW174" s="96">
        <v>3476094498.8751664</v>
      </c>
      <c r="AX174" s="96">
        <v>3655909664.1423011</v>
      </c>
      <c r="AY174" s="96">
        <v>3998020176.6736393</v>
      </c>
      <c r="AZ174" s="96">
        <v>4432937045.7989683</v>
      </c>
      <c r="BA174" s="96">
        <v>5321012192.3361855</v>
      </c>
      <c r="BB174" s="96">
        <v>6191127665.1963034</v>
      </c>
      <c r="BC174" s="96">
        <v>6959655570.8909817</v>
      </c>
      <c r="BD174" s="96">
        <v>8004000737.3071671</v>
      </c>
      <c r="BE174" s="96">
        <v>6028487928.8335085</v>
      </c>
      <c r="BF174" s="96">
        <v>5518880768.5795536</v>
      </c>
      <c r="BG174" s="96">
        <v>6047813437.3180437</v>
      </c>
      <c r="BH174" s="96">
        <v>6373212640.8460436</v>
      </c>
      <c r="BI174" s="96">
        <v>5433040159.8874664</v>
      </c>
      <c r="BJ174" s="96">
        <v>8787570920.4440804</v>
      </c>
      <c r="BK174" s="96">
        <v>9712994564.9159641</v>
      </c>
      <c r="BL174" s="96">
        <v>10862613621.905966</v>
      </c>
      <c r="BM174" s="96">
        <v>11961848552.59767</v>
      </c>
    </row>
    <row r="175" spans="1:65" x14ac:dyDescent="0.2">
      <c r="A175" s="96" t="s">
        <v>530</v>
      </c>
      <c r="B175" s="96" t="s">
        <v>531</v>
      </c>
      <c r="C175" s="96" t="s">
        <v>296</v>
      </c>
      <c r="D175" s="96" t="s">
        <v>297</v>
      </c>
      <c r="E175" s="96">
        <v>1916241996.6026394</v>
      </c>
      <c r="F175" s="96">
        <v>1901868548.2817197</v>
      </c>
      <c r="G175" s="96">
        <v>2001502678.6880963</v>
      </c>
      <c r="H175" s="96">
        <v>2510126747.6806483</v>
      </c>
      <c r="I175" s="96">
        <v>2674441395.5311642</v>
      </c>
      <c r="J175" s="96">
        <v>2956356984.1892071</v>
      </c>
      <c r="K175" s="96">
        <v>3143538481.6411867</v>
      </c>
      <c r="L175" s="96">
        <v>3188945511.5640926</v>
      </c>
      <c r="M175" s="96">
        <v>3330393309.8131452</v>
      </c>
      <c r="N175" s="96">
        <v>3664575983.2745328</v>
      </c>
      <c r="O175" s="96">
        <v>3864170913.3673072</v>
      </c>
      <c r="P175" s="96">
        <v>4244340333.5189857</v>
      </c>
      <c r="Q175" s="96">
        <v>5043268548.7303162</v>
      </c>
      <c r="R175" s="96">
        <v>7662996766.6680317</v>
      </c>
      <c r="S175" s="96">
        <v>9496074114.0791836</v>
      </c>
      <c r="T175" s="96">
        <v>9298800799.4670219</v>
      </c>
      <c r="U175" s="96">
        <v>11050125904.941769</v>
      </c>
      <c r="V175" s="96">
        <v>13139397879.169544</v>
      </c>
      <c r="W175" s="96">
        <v>16358376511.226254</v>
      </c>
      <c r="X175" s="96">
        <v>21213672089.197586</v>
      </c>
      <c r="Y175" s="96">
        <v>24488033442.050625</v>
      </c>
      <c r="Z175" s="96">
        <v>25004557093.876133</v>
      </c>
      <c r="AA175" s="96">
        <v>26804401815.534813</v>
      </c>
      <c r="AB175" s="96">
        <v>30346788437.513462</v>
      </c>
      <c r="AC175" s="96">
        <v>33943505717.699268</v>
      </c>
      <c r="AD175" s="96">
        <v>31200161095.449051</v>
      </c>
      <c r="AE175" s="96">
        <v>27734562640.427677</v>
      </c>
      <c r="AF175" s="96">
        <v>32181695507.22337</v>
      </c>
      <c r="AG175" s="96">
        <v>35271880250.496414</v>
      </c>
      <c r="AH175" s="96">
        <v>38848567631.423508</v>
      </c>
      <c r="AI175" s="96">
        <v>44024178343.007141</v>
      </c>
      <c r="AJ175" s="96">
        <v>49143148094.268257</v>
      </c>
      <c r="AK175" s="96">
        <v>59167550162.955986</v>
      </c>
      <c r="AL175" s="96">
        <v>66894837030.418396</v>
      </c>
      <c r="AM175" s="96">
        <v>74478356957.780823</v>
      </c>
      <c r="AN175" s="96">
        <v>88705342902.711319</v>
      </c>
      <c r="AO175" s="96">
        <v>100855393910.48573</v>
      </c>
      <c r="AP175" s="96">
        <v>100005323301.8667</v>
      </c>
      <c r="AQ175" s="96">
        <v>72167498980.839798</v>
      </c>
      <c r="AR175" s="96">
        <v>79148421052.631577</v>
      </c>
      <c r="AS175" s="96">
        <v>93789736842.10527</v>
      </c>
      <c r="AT175" s="96">
        <v>92783947368.421051</v>
      </c>
      <c r="AU175" s="96">
        <v>100845526315.78947</v>
      </c>
      <c r="AV175" s="96">
        <v>110202368421.05264</v>
      </c>
      <c r="AW175" s="96">
        <v>124749473684.21053</v>
      </c>
      <c r="AX175" s="96">
        <v>143534102611.49692</v>
      </c>
      <c r="AY175" s="96">
        <v>162691238209.47604</v>
      </c>
      <c r="AZ175" s="96">
        <v>193547824063.29996</v>
      </c>
      <c r="BA175" s="96">
        <v>230813897715.6904</v>
      </c>
      <c r="BB175" s="96">
        <v>202257625195.06311</v>
      </c>
      <c r="BC175" s="96">
        <v>255016609232.87076</v>
      </c>
      <c r="BD175" s="96">
        <v>297951960784.31372</v>
      </c>
      <c r="BE175" s="96">
        <v>314443149443.14941</v>
      </c>
      <c r="BF175" s="96">
        <v>323277158906.97894</v>
      </c>
      <c r="BG175" s="96">
        <v>338061963396.37628</v>
      </c>
      <c r="BH175" s="96">
        <v>301354803994.36694</v>
      </c>
      <c r="BI175" s="96">
        <v>301255380276.25775</v>
      </c>
      <c r="BJ175" s="96">
        <v>319112136545.43762</v>
      </c>
      <c r="BK175" s="96">
        <v>358715057123.7392</v>
      </c>
      <c r="BL175" s="96">
        <v>364681367531.68378</v>
      </c>
      <c r="BM175" s="96">
        <v>336664444247.04199</v>
      </c>
    </row>
    <row r="176" spans="1:65" x14ac:dyDescent="0.2">
      <c r="A176" s="96" t="s">
        <v>532</v>
      </c>
      <c r="B176" s="96" t="s">
        <v>533</v>
      </c>
      <c r="C176" s="96" t="s">
        <v>296</v>
      </c>
      <c r="D176" s="96" t="s">
        <v>297</v>
      </c>
      <c r="E176" s="96">
        <v>583846188346.72363</v>
      </c>
      <c r="F176" s="96">
        <v>604324202050.64417</v>
      </c>
      <c r="G176" s="96">
        <v>647421597617.88281</v>
      </c>
      <c r="H176" s="96">
        <v>683726355213.51575</v>
      </c>
      <c r="I176" s="96">
        <v>735285089547.33704</v>
      </c>
      <c r="J176" s="96">
        <v>798329518629.68005</v>
      </c>
      <c r="K176" s="96">
        <v>876222557410.43738</v>
      </c>
      <c r="L176" s="96">
        <v>927523758485.75293</v>
      </c>
      <c r="M176" s="96">
        <v>1014479810519.8955</v>
      </c>
      <c r="N176" s="96">
        <v>1099213311661.6902</v>
      </c>
      <c r="O176" s="96">
        <v>1161385395320.1262</v>
      </c>
      <c r="P176" s="96">
        <v>1264333061774.6089</v>
      </c>
      <c r="Q176" s="96">
        <v>1392428220486.918</v>
      </c>
      <c r="R176" s="96">
        <v>1556967358814.1187</v>
      </c>
      <c r="S176" s="96">
        <v>1705964297341.5132</v>
      </c>
      <c r="T176" s="96">
        <v>1859083029689.343</v>
      </c>
      <c r="U176" s="96">
        <v>2080373864908.7219</v>
      </c>
      <c r="V176" s="96">
        <v>2293885157028.6787</v>
      </c>
      <c r="W176" s="96">
        <v>2570707667537.4771</v>
      </c>
      <c r="X176" s="96">
        <v>2870923302612.2588</v>
      </c>
      <c r="Y176" s="96">
        <v>3131774126516.0669</v>
      </c>
      <c r="Z176" s="96">
        <v>3513995963656.9897</v>
      </c>
      <c r="AA176" s="96">
        <v>3658081025119.1362</v>
      </c>
      <c r="AB176" s="96">
        <v>3975475111781.8892</v>
      </c>
      <c r="AC176" s="96">
        <v>4393971258071.6211</v>
      </c>
      <c r="AD176" s="96">
        <v>4704774999482.751</v>
      </c>
      <c r="AE176" s="96">
        <v>4958242427343.9824</v>
      </c>
      <c r="AF176" s="96">
        <v>5287828242049.4482</v>
      </c>
      <c r="AG176" s="96">
        <v>5745207451214.2539</v>
      </c>
      <c r="AH176" s="96">
        <v>6208137243275.2432</v>
      </c>
      <c r="AI176" s="96">
        <v>6558665950908.4678</v>
      </c>
      <c r="AJ176" s="96">
        <v>6770092083643.1885</v>
      </c>
      <c r="AK176" s="96">
        <v>7114394589252.918</v>
      </c>
      <c r="AL176" s="96">
        <v>7437550121856.4395</v>
      </c>
      <c r="AM176" s="96">
        <v>7867242439537.6113</v>
      </c>
      <c r="AN176" s="96">
        <v>8245811373433.4043</v>
      </c>
      <c r="AO176" s="96">
        <v>8704363777972.1338</v>
      </c>
      <c r="AP176" s="96">
        <v>9235474283855.5566</v>
      </c>
      <c r="AQ176" s="96">
        <v>9699948950000.002</v>
      </c>
      <c r="AR176" s="96">
        <v>10312400831271.119</v>
      </c>
      <c r="AS176" s="96">
        <v>11000599098931.59</v>
      </c>
      <c r="AT176" s="96">
        <v>11324483674355.373</v>
      </c>
      <c r="AU176" s="96">
        <v>11701005616098.008</v>
      </c>
      <c r="AV176" s="96">
        <v>12357971049634.789</v>
      </c>
      <c r="AW176" s="96">
        <v>13244904088278.248</v>
      </c>
      <c r="AX176" s="96">
        <v>14214616964778.678</v>
      </c>
      <c r="AY176" s="96">
        <v>15140020223590.975</v>
      </c>
      <c r="AZ176" s="96">
        <v>15927446063783.262</v>
      </c>
      <c r="BA176" s="96">
        <v>16272813774721.65</v>
      </c>
      <c r="BB176" s="96">
        <v>15830214167157.291</v>
      </c>
      <c r="BC176" s="96">
        <v>16616030620486.258</v>
      </c>
      <c r="BD176" s="96">
        <v>17342220425174.518</v>
      </c>
      <c r="BE176" s="96">
        <v>18031752018521.594</v>
      </c>
      <c r="BF176" s="96">
        <v>18637912373834.984</v>
      </c>
      <c r="BG176" s="96">
        <v>19339327561439.941</v>
      </c>
      <c r="BH176" s="96">
        <v>19801463926217.141</v>
      </c>
      <c r="BI176" s="96">
        <v>20279970339907.426</v>
      </c>
      <c r="BJ176" s="96">
        <v>21199387143244.098</v>
      </c>
      <c r="BK176" s="96">
        <v>22340938595869.637</v>
      </c>
      <c r="BL176" s="96">
        <v>23182285203905.984</v>
      </c>
      <c r="BM176" s="96">
        <v>22587300006483.914</v>
      </c>
    </row>
    <row r="177" spans="1:65" x14ac:dyDescent="0.2">
      <c r="A177" s="96" t="s">
        <v>190</v>
      </c>
      <c r="B177" s="96" t="s">
        <v>534</v>
      </c>
      <c r="C177" s="96" t="s">
        <v>296</v>
      </c>
      <c r="D177" s="96" t="s">
        <v>297</v>
      </c>
      <c r="Y177" s="96">
        <v>2422096074.584579</v>
      </c>
      <c r="Z177" s="96">
        <v>2249854740.0018458</v>
      </c>
      <c r="AA177" s="96">
        <v>2118741468.8432305</v>
      </c>
      <c r="AB177" s="96">
        <v>2297400687.5745716</v>
      </c>
      <c r="AC177" s="96">
        <v>1951229617.5838611</v>
      </c>
      <c r="AD177" s="96">
        <v>1608219310.3152151</v>
      </c>
      <c r="AE177" s="96">
        <v>1809073861.7512865</v>
      </c>
      <c r="AF177" s="96">
        <v>2300105497.1257219</v>
      </c>
      <c r="AG177" s="96">
        <v>2495059627.4407434</v>
      </c>
      <c r="AH177" s="96">
        <v>2535113565.4883175</v>
      </c>
      <c r="AI177" s="96">
        <v>2789944497.9582653</v>
      </c>
      <c r="AJ177" s="96">
        <v>2996885574.1880016</v>
      </c>
      <c r="AK177" s="96">
        <v>3429538518.4644465</v>
      </c>
      <c r="AL177" s="96">
        <v>3251230620.7462125</v>
      </c>
      <c r="AM177" s="96">
        <v>3666501464.2545338</v>
      </c>
      <c r="AN177" s="96">
        <v>3978497747.2784042</v>
      </c>
      <c r="AO177" s="96">
        <v>3989208670.5156426</v>
      </c>
      <c r="AP177" s="96">
        <v>4154955685.1040368</v>
      </c>
      <c r="AQ177" s="96">
        <v>3873098651.9634604</v>
      </c>
      <c r="AR177" s="96">
        <v>3868541598.6692696</v>
      </c>
      <c r="AS177" s="96">
        <v>3922247984.6370497</v>
      </c>
      <c r="AT177" s="96">
        <v>3557333363.1974287</v>
      </c>
      <c r="AU177" s="96">
        <v>3349184762.1642776</v>
      </c>
      <c r="AV177" s="96">
        <v>4926471288.0915565</v>
      </c>
      <c r="AW177" s="96">
        <v>6609198826.3800325</v>
      </c>
      <c r="AX177" s="96">
        <v>7248394161.4059048</v>
      </c>
      <c r="AY177" s="96">
        <v>8001779553.2315617</v>
      </c>
      <c r="AZ177" s="96">
        <v>8839526448.0272884</v>
      </c>
      <c r="BA177" s="96">
        <v>8607475302.8322544</v>
      </c>
      <c r="BB177" s="96">
        <v>8938868166.3368378</v>
      </c>
      <c r="BC177" s="96">
        <v>11431334446.807592</v>
      </c>
      <c r="BD177" s="96">
        <v>12523402326.917452</v>
      </c>
      <c r="BE177" s="96">
        <v>13042007432.359835</v>
      </c>
      <c r="BF177" s="96">
        <v>12043276401.416088</v>
      </c>
      <c r="BG177" s="96">
        <v>12435416063.468906</v>
      </c>
      <c r="BH177" s="96">
        <v>11335179560.986965</v>
      </c>
      <c r="BI177" s="96">
        <v>10721994676.242929</v>
      </c>
      <c r="BJ177" s="96">
        <v>12895153157.346334</v>
      </c>
      <c r="BK177" s="96">
        <v>13681065175.486061</v>
      </c>
      <c r="BL177" s="96">
        <v>12565772084.744125</v>
      </c>
      <c r="BM177" s="96">
        <v>10699926682.651327</v>
      </c>
    </row>
    <row r="178" spans="1:65" x14ac:dyDescent="0.2">
      <c r="A178" s="96" t="s">
        <v>535</v>
      </c>
      <c r="B178" s="96" t="s">
        <v>536</v>
      </c>
      <c r="C178" s="96" t="s">
        <v>296</v>
      </c>
      <c r="D178" s="96" t="s">
        <v>297</v>
      </c>
      <c r="J178" s="96">
        <v>159594493.54880807</v>
      </c>
      <c r="K178" s="96">
        <v>164206537.56167462</v>
      </c>
      <c r="L178" s="96">
        <v>180036768.87300986</v>
      </c>
      <c r="M178" s="96">
        <v>215507164.03425771</v>
      </c>
      <c r="N178" s="96">
        <v>263108834.53668395</v>
      </c>
      <c r="O178" s="96">
        <v>358815681.90321463</v>
      </c>
      <c r="P178" s="96">
        <v>413634335.27009726</v>
      </c>
      <c r="Q178" s="96">
        <v>505892512.86192739</v>
      </c>
      <c r="R178" s="96">
        <v>542294864.81242955</v>
      </c>
      <c r="S178" s="96">
        <v>637400199.11048937</v>
      </c>
      <c r="T178" s="96">
        <v>816647865.8314296</v>
      </c>
      <c r="U178" s="96">
        <v>798310509.64743352</v>
      </c>
      <c r="V178" s="96">
        <v>837616756.53373659</v>
      </c>
      <c r="W178" s="96">
        <v>846007597.7203958</v>
      </c>
      <c r="X178" s="96">
        <v>1047225130.2433331</v>
      </c>
      <c r="Y178" s="96">
        <v>1182457142.6064794</v>
      </c>
      <c r="Z178" s="96">
        <v>972563810.23032522</v>
      </c>
      <c r="AA178" s="96">
        <v>904619629.79726827</v>
      </c>
      <c r="AB178" s="96">
        <v>823832940.45051134</v>
      </c>
      <c r="AC178" s="96">
        <v>796018978.47129989</v>
      </c>
      <c r="AD178" s="96">
        <v>854823821.72317684</v>
      </c>
      <c r="AE178" s="96">
        <v>1201262517.8764403</v>
      </c>
      <c r="AF178" s="96">
        <v>1488113532.2858417</v>
      </c>
      <c r="AG178" s="96">
        <v>2072735787.3177876</v>
      </c>
      <c r="AH178" s="96">
        <v>2185072798.331841</v>
      </c>
      <c r="AI178" s="96">
        <v>2529310103.8360834</v>
      </c>
      <c r="AJ178" s="96">
        <v>2653781596.4600844</v>
      </c>
      <c r="AK178" s="96">
        <v>2923764926.3971753</v>
      </c>
      <c r="AL178" s="96">
        <v>3070161471.0445051</v>
      </c>
      <c r="AM178" s="96">
        <v>3038727617.0390053</v>
      </c>
      <c r="AN178" s="96">
        <v>3628440274.6700048</v>
      </c>
      <c r="AO178" s="96">
        <v>3606968433.9268174</v>
      </c>
      <c r="AP178" s="96">
        <v>3291489840.5714126</v>
      </c>
      <c r="AQ178" s="96">
        <v>3158806480.2610722</v>
      </c>
      <c r="AR178" s="96">
        <v>3056999988.0914588</v>
      </c>
      <c r="AS178" s="96">
        <v>2682347064.3641982</v>
      </c>
    </row>
    <row r="179" spans="1:65" x14ac:dyDescent="0.2">
      <c r="A179" s="96" t="s">
        <v>193</v>
      </c>
      <c r="B179" s="96" t="s">
        <v>537</v>
      </c>
      <c r="C179" s="96" t="s">
        <v>296</v>
      </c>
      <c r="D179" s="96" t="s">
        <v>297</v>
      </c>
      <c r="E179" s="96">
        <v>449526872.56548613</v>
      </c>
      <c r="F179" s="96">
        <v>485785234.94037557</v>
      </c>
      <c r="G179" s="96">
        <v>531736492.90917778</v>
      </c>
      <c r="H179" s="96">
        <v>586294761.49351633</v>
      </c>
      <c r="I179" s="96">
        <v>582816358.34715497</v>
      </c>
      <c r="J179" s="96">
        <v>673383604.23878312</v>
      </c>
      <c r="K179" s="96">
        <v>702296184.36134386</v>
      </c>
      <c r="L179" s="96">
        <v>665586975.08830249</v>
      </c>
      <c r="M179" s="96">
        <v>641214210.66896856</v>
      </c>
      <c r="N179" s="96">
        <v>625867922.67751348</v>
      </c>
      <c r="O179" s="96">
        <v>649916708.24241841</v>
      </c>
      <c r="P179" s="96">
        <v>693573595.32097483</v>
      </c>
      <c r="Q179" s="96">
        <v>742779740.39351249</v>
      </c>
      <c r="R179" s="96">
        <v>946385033.01191807</v>
      </c>
      <c r="S179" s="96">
        <v>1026136974.4753634</v>
      </c>
      <c r="T179" s="96">
        <v>1048690933.2102733</v>
      </c>
      <c r="U179" s="96">
        <v>1064517574.5604215</v>
      </c>
      <c r="V179" s="96">
        <v>1291457973.1251707</v>
      </c>
      <c r="W179" s="96">
        <v>1774365275.1822577</v>
      </c>
      <c r="X179" s="96">
        <v>2109278101.9887025</v>
      </c>
      <c r="Y179" s="96">
        <v>2508524186.4335222</v>
      </c>
      <c r="Z179" s="96">
        <v>2170893038.9005322</v>
      </c>
      <c r="AA179" s="96">
        <v>2017611927.4037049</v>
      </c>
      <c r="AB179" s="96">
        <v>1803099731.5425675</v>
      </c>
      <c r="AC179" s="96">
        <v>1461243212.4281421</v>
      </c>
      <c r="AD179" s="96">
        <v>1440581533.7563968</v>
      </c>
      <c r="AE179" s="96">
        <v>1904097020.2933302</v>
      </c>
      <c r="AF179" s="96">
        <v>2233005822.5853357</v>
      </c>
      <c r="AG179" s="96">
        <v>2280356338.2286682</v>
      </c>
      <c r="AH179" s="96">
        <v>2179567107.5015917</v>
      </c>
      <c r="AI179" s="96">
        <v>3512356353.0797963</v>
      </c>
      <c r="AJ179" s="96">
        <v>3285796979.7973747</v>
      </c>
      <c r="AK179" s="96">
        <v>3386232592.0183396</v>
      </c>
      <c r="AL179" s="96">
        <v>3052673622.858386</v>
      </c>
      <c r="AM179" s="96">
        <v>1938058161.2511566</v>
      </c>
      <c r="AN179" s="96">
        <v>2302537682.1802897</v>
      </c>
      <c r="AO179" s="96">
        <v>2405687081.127955</v>
      </c>
      <c r="AP179" s="96">
        <v>2290318800.3345728</v>
      </c>
      <c r="AQ179" s="96">
        <v>2643363406.9766374</v>
      </c>
      <c r="AR179" s="96">
        <v>2537790022.7353487</v>
      </c>
      <c r="AS179" s="96">
        <v>2241753120.2126703</v>
      </c>
      <c r="AT179" s="96">
        <v>2448714680.5622139</v>
      </c>
      <c r="AU179" s="96">
        <v>2782192986.9577227</v>
      </c>
      <c r="AV179" s="96">
        <v>3394084884.6709785</v>
      </c>
      <c r="AW179" s="96">
        <v>3760443965.7297597</v>
      </c>
      <c r="AX179" s="96">
        <v>4383315656.9909554</v>
      </c>
      <c r="AY179" s="96">
        <v>4756361479.9887295</v>
      </c>
      <c r="AZ179" s="96">
        <v>5731485267.3349161</v>
      </c>
      <c r="BA179" s="96">
        <v>7297600896.8609867</v>
      </c>
      <c r="BB179" s="96">
        <v>7352131669.2941046</v>
      </c>
      <c r="BC179" s="96">
        <v>7851191899.3407965</v>
      </c>
      <c r="BD179" s="96">
        <v>8772951261.8180714</v>
      </c>
      <c r="BE179" s="96">
        <v>9426913349.2231903</v>
      </c>
      <c r="BF179" s="96">
        <v>10224897934.721954</v>
      </c>
      <c r="BG179" s="96">
        <v>10862944203.559116</v>
      </c>
      <c r="BH179" s="96">
        <v>9685577941.0319519</v>
      </c>
      <c r="BI179" s="96">
        <v>10355006770.101397</v>
      </c>
      <c r="BJ179" s="96">
        <v>11189541083.39747</v>
      </c>
      <c r="BK179" s="96">
        <v>12846952856.845798</v>
      </c>
      <c r="BL179" s="96">
        <v>12911689659.350994</v>
      </c>
      <c r="BM179" s="96">
        <v>13678234008.471367</v>
      </c>
    </row>
    <row r="180" spans="1:65" x14ac:dyDescent="0.2">
      <c r="A180" s="96" t="s">
        <v>11</v>
      </c>
      <c r="B180" s="96" t="s">
        <v>538</v>
      </c>
      <c r="C180" s="96" t="s">
        <v>296</v>
      </c>
      <c r="D180" s="96" t="s">
        <v>297</v>
      </c>
      <c r="E180" s="96">
        <v>4196092258.1548367</v>
      </c>
      <c r="F180" s="96">
        <v>4467200335.9932795</v>
      </c>
      <c r="G180" s="96">
        <v>4909302953.9409208</v>
      </c>
      <c r="H180" s="96">
        <v>5165489010.2197952</v>
      </c>
      <c r="I180" s="96">
        <v>5552822483.5503283</v>
      </c>
      <c r="J180" s="96">
        <v>5874422511.5497694</v>
      </c>
      <c r="K180" s="96">
        <v>6366792664.1467171</v>
      </c>
      <c r="L180" s="96">
        <v>5203135937.2812538</v>
      </c>
      <c r="M180" s="96">
        <v>5200895982.0803585</v>
      </c>
      <c r="N180" s="96">
        <v>6634187316.2536745</v>
      </c>
      <c r="O180" s="96">
        <v>12545849083.018339</v>
      </c>
      <c r="P180" s="96">
        <v>9181769911.504425</v>
      </c>
      <c r="Q180" s="96">
        <v>12274416017.797552</v>
      </c>
      <c r="R180" s="96">
        <v>15162871287.128712</v>
      </c>
      <c r="S180" s="96">
        <v>24846641318.124207</v>
      </c>
      <c r="T180" s="96">
        <v>27778934624.697338</v>
      </c>
      <c r="U180" s="96">
        <v>36308883248.730965</v>
      </c>
      <c r="V180" s="96">
        <v>36035407725.321884</v>
      </c>
      <c r="W180" s="96">
        <v>36527862208.713272</v>
      </c>
      <c r="X180" s="96">
        <v>47259911894.273125</v>
      </c>
      <c r="Y180" s="96">
        <v>64201788122.605362</v>
      </c>
      <c r="Z180" s="96">
        <v>164475209515.19009</v>
      </c>
      <c r="AA180" s="96">
        <v>142769363313.37549</v>
      </c>
      <c r="AB180" s="96">
        <v>97094911790.694809</v>
      </c>
      <c r="AC180" s="96">
        <v>73484359521.09967</v>
      </c>
      <c r="AD180" s="96">
        <v>73745821156.299561</v>
      </c>
      <c r="AE180" s="96">
        <v>54805852581.151581</v>
      </c>
      <c r="AF180" s="96">
        <v>52676041930.579117</v>
      </c>
      <c r="AG180" s="96">
        <v>49648470439.796288</v>
      </c>
      <c r="AH180" s="96">
        <v>44003061108.335693</v>
      </c>
      <c r="AI180" s="96">
        <v>54035795388.091545</v>
      </c>
      <c r="AJ180" s="96">
        <v>49118433047.531837</v>
      </c>
      <c r="AK180" s="96">
        <v>47794925814.755806</v>
      </c>
      <c r="AL180" s="96">
        <v>27752204320.088303</v>
      </c>
      <c r="AM180" s="96">
        <v>33833042987.758224</v>
      </c>
      <c r="AN180" s="96">
        <v>44062465800.170555</v>
      </c>
      <c r="AO180" s="96">
        <v>51075815092.5</v>
      </c>
      <c r="AP180" s="96">
        <v>54457835193.492729</v>
      </c>
      <c r="AQ180" s="96">
        <v>54604050168.181816</v>
      </c>
      <c r="AR180" s="96">
        <v>59372613485.6576</v>
      </c>
      <c r="AS180" s="96">
        <v>69448756932.583267</v>
      </c>
      <c r="AT180" s="96">
        <v>74030364472.050583</v>
      </c>
      <c r="AU180" s="96">
        <v>95385819320.5737</v>
      </c>
      <c r="AV180" s="96">
        <v>104911947834.12164</v>
      </c>
      <c r="AW180" s="96">
        <v>136385979322.43694</v>
      </c>
      <c r="AX180" s="96">
        <v>176134087150.34091</v>
      </c>
      <c r="AY180" s="96">
        <v>236103982431.63516</v>
      </c>
      <c r="AZ180" s="96">
        <v>275625684968.61487</v>
      </c>
      <c r="BA180" s="96">
        <v>337035512676.93555</v>
      </c>
      <c r="BB180" s="96">
        <v>291880204327.4187</v>
      </c>
      <c r="BC180" s="96">
        <v>361456622215.72125</v>
      </c>
      <c r="BD180" s="96">
        <v>404993594133.58203</v>
      </c>
      <c r="BE180" s="96">
        <v>455501524575.49811</v>
      </c>
      <c r="BF180" s="96">
        <v>508692961937.49243</v>
      </c>
      <c r="BG180" s="96">
        <v>546676374567.72064</v>
      </c>
      <c r="BH180" s="96">
        <v>486803295097.88977</v>
      </c>
      <c r="BI180" s="96">
        <v>404650006428.61285</v>
      </c>
      <c r="BJ180" s="96">
        <v>375746469538.66595</v>
      </c>
      <c r="BK180" s="96">
        <v>397190484464.30768</v>
      </c>
      <c r="BL180" s="96">
        <v>448120428858.76923</v>
      </c>
      <c r="BM180" s="96">
        <v>432293776262.39795</v>
      </c>
    </row>
    <row r="181" spans="1:65" x14ac:dyDescent="0.2">
      <c r="A181" s="96" t="s">
        <v>192</v>
      </c>
      <c r="B181" s="96" t="s">
        <v>539</v>
      </c>
      <c r="C181" s="96" t="s">
        <v>296</v>
      </c>
      <c r="D181" s="96" t="s">
        <v>297</v>
      </c>
      <c r="E181" s="96">
        <v>223854666.66666663</v>
      </c>
      <c r="F181" s="96">
        <v>240524723.42857143</v>
      </c>
      <c r="G181" s="96">
        <v>265291588.66666666</v>
      </c>
      <c r="H181" s="96">
        <v>292916241.14285713</v>
      </c>
      <c r="I181" s="96">
        <v>341973758.85714281</v>
      </c>
      <c r="J181" s="96">
        <v>566542872.35714281</v>
      </c>
      <c r="K181" s="96">
        <v>606671444</v>
      </c>
      <c r="L181" s="96">
        <v>657171436.71428573</v>
      </c>
      <c r="M181" s="96">
        <v>695899980.42857146</v>
      </c>
      <c r="N181" s="96">
        <v>747971449.57142866</v>
      </c>
      <c r="O181" s="96">
        <v>776585681.07142866</v>
      </c>
      <c r="P181" s="96">
        <v>826571413.42857146</v>
      </c>
      <c r="Q181" s="96">
        <v>880842890.07142866</v>
      </c>
      <c r="R181" s="96">
        <v>1093571441.5000002</v>
      </c>
      <c r="S181" s="96">
        <v>1520900045.1428571</v>
      </c>
      <c r="T181" s="96">
        <v>1590428522.6428573</v>
      </c>
      <c r="U181" s="96">
        <v>1847871371.7142859</v>
      </c>
      <c r="V181" s="96">
        <v>2239857060.5714288</v>
      </c>
      <c r="W181" s="96">
        <v>2142128603.7857146</v>
      </c>
      <c r="X181" s="96">
        <v>1527852635.6315789</v>
      </c>
      <c r="Y181" s="96">
        <v>2189347367.5263157</v>
      </c>
      <c r="Z181" s="96">
        <v>2448290109.6499996</v>
      </c>
      <c r="AA181" s="96">
        <v>2465165179.6956525</v>
      </c>
      <c r="AB181" s="96">
        <v>2743341724.083333</v>
      </c>
      <c r="AC181" s="96">
        <v>3105517091.4137931</v>
      </c>
      <c r="AD181" s="96">
        <v>2683816288.7906976</v>
      </c>
      <c r="AE181" s="96">
        <v>2885710608.8807945</v>
      </c>
      <c r="AF181" s="96">
        <v>3851213727.6785712</v>
      </c>
      <c r="AG181" s="96">
        <v>2630904261.8324676</v>
      </c>
      <c r="AH181" s="96">
        <v>1013184745.7071515</v>
      </c>
      <c r="AI181" s="96">
        <v>1009455483.8709677</v>
      </c>
      <c r="AJ181" s="96">
        <v>1488804123.7113404</v>
      </c>
      <c r="AK181" s="96">
        <v>1792800000</v>
      </c>
      <c r="AL181" s="96">
        <v>1756454248.3660131</v>
      </c>
      <c r="AM181" s="96">
        <v>3863185119.0476193</v>
      </c>
      <c r="AN181" s="96">
        <v>4140470000</v>
      </c>
      <c r="AO181" s="96">
        <v>4308351902.7860107</v>
      </c>
      <c r="AP181" s="96">
        <v>4389965590.9653788</v>
      </c>
      <c r="AQ181" s="96">
        <v>4635267224.8419495</v>
      </c>
      <c r="AR181" s="96">
        <v>4855717874.6824722</v>
      </c>
      <c r="AS181" s="96">
        <v>5107329007.0921984</v>
      </c>
      <c r="AT181" s="96">
        <v>5323146565.7031498</v>
      </c>
      <c r="AU181" s="96">
        <v>5224213017.5438595</v>
      </c>
      <c r="AV181" s="96">
        <v>5322454925.8474579</v>
      </c>
      <c r="AW181" s="96">
        <v>5795568204.6453238</v>
      </c>
      <c r="AX181" s="96">
        <v>6321335612.2223349</v>
      </c>
      <c r="AY181" s="96">
        <v>6763361732.88486</v>
      </c>
      <c r="AZ181" s="96">
        <v>7423367753.475893</v>
      </c>
      <c r="BA181" s="96">
        <v>8496998229.3941221</v>
      </c>
      <c r="BB181" s="96">
        <v>8298679908.5523243</v>
      </c>
      <c r="BC181" s="96">
        <v>8758639096.4769344</v>
      </c>
      <c r="BD181" s="96">
        <v>9774351930.7180157</v>
      </c>
      <c r="BE181" s="96">
        <v>10532049076.940718</v>
      </c>
      <c r="BF181" s="96">
        <v>10982979274.192244</v>
      </c>
      <c r="BG181" s="96">
        <v>11880434070.78112</v>
      </c>
      <c r="BH181" s="96">
        <v>12756706583.311321</v>
      </c>
      <c r="BI181" s="96">
        <v>13286083644.876141</v>
      </c>
      <c r="BJ181" s="96">
        <v>13785909906.192493</v>
      </c>
      <c r="BK181" s="96">
        <v>13025208219.768518</v>
      </c>
      <c r="BL181" s="96">
        <v>12611218627.063225</v>
      </c>
      <c r="BM181" s="96">
        <v>12621476263.82778</v>
      </c>
    </row>
    <row r="182" spans="1:65" x14ac:dyDescent="0.2">
      <c r="A182" s="96" t="s">
        <v>191</v>
      </c>
      <c r="B182" s="96" t="s">
        <v>540</v>
      </c>
      <c r="C182" s="96" t="s">
        <v>296</v>
      </c>
      <c r="D182" s="96" t="s">
        <v>297</v>
      </c>
      <c r="E182" s="96">
        <v>12276734172.082758</v>
      </c>
      <c r="F182" s="96">
        <v>13493833739.99494</v>
      </c>
      <c r="G182" s="96">
        <v>14647057370.141788</v>
      </c>
      <c r="H182" s="96">
        <v>15891241386.290953</v>
      </c>
      <c r="I182" s="96">
        <v>18699380731.346462</v>
      </c>
      <c r="J182" s="96">
        <v>21000586933.204056</v>
      </c>
      <c r="K182" s="96">
        <v>22867203317.402157</v>
      </c>
      <c r="L182" s="96">
        <v>25087562181.321754</v>
      </c>
      <c r="M182" s="96">
        <v>27817605743.250271</v>
      </c>
      <c r="N182" s="96">
        <v>34035946604.181541</v>
      </c>
      <c r="O182" s="96">
        <v>38164716625.068481</v>
      </c>
      <c r="P182" s="96">
        <v>44579122807.01754</v>
      </c>
      <c r="Q182" s="96">
        <v>54706557264.487778</v>
      </c>
      <c r="R182" s="96">
        <v>71840909664.196762</v>
      </c>
      <c r="S182" s="96">
        <v>87243413394.540543</v>
      </c>
      <c r="T182" s="96">
        <v>100249523353.0847</v>
      </c>
      <c r="U182" s="96">
        <v>109168720620.10335</v>
      </c>
      <c r="V182" s="96">
        <v>127016990212.80417</v>
      </c>
      <c r="W182" s="96">
        <v>155859695457.32327</v>
      </c>
      <c r="X182" s="96">
        <v>179669405690.43173</v>
      </c>
      <c r="Y182" s="96">
        <v>195152092662.38086</v>
      </c>
      <c r="Z182" s="96">
        <v>164134217080.27905</v>
      </c>
      <c r="AA182" s="96">
        <v>158479527935.95773</v>
      </c>
      <c r="AB182" s="96">
        <v>153445465987.18246</v>
      </c>
      <c r="AC182" s="96">
        <v>143912664148.35165</v>
      </c>
      <c r="AD182" s="96">
        <v>143845822717.62207</v>
      </c>
      <c r="AE182" s="96">
        <v>200862095700.66562</v>
      </c>
      <c r="AF182" s="96">
        <v>245046310922.54132</v>
      </c>
      <c r="AG182" s="96">
        <v>261910508417.88382</v>
      </c>
      <c r="AH182" s="96">
        <v>258336705808.99927</v>
      </c>
      <c r="AI182" s="96">
        <v>318330511920.60992</v>
      </c>
      <c r="AJ182" s="96">
        <v>327500327675.62469</v>
      </c>
      <c r="AK182" s="96">
        <v>362962872180.45111</v>
      </c>
      <c r="AL182" s="96">
        <v>353550169672.5202</v>
      </c>
      <c r="AM182" s="96">
        <v>379130260322.07288</v>
      </c>
      <c r="AN182" s="96">
        <v>452301674444.1394</v>
      </c>
      <c r="AO182" s="96">
        <v>450490196078.43134</v>
      </c>
      <c r="AP182" s="96">
        <v>416812740004.51776</v>
      </c>
      <c r="AQ182" s="96">
        <v>438008220395.46765</v>
      </c>
      <c r="AR182" s="96">
        <v>446898572341.78564</v>
      </c>
      <c r="AS182" s="96">
        <v>416442786069.65179</v>
      </c>
      <c r="AT182" s="96">
        <v>431213422818.79199</v>
      </c>
      <c r="AU182" s="96">
        <v>471613965744.40051</v>
      </c>
      <c r="AV182" s="96">
        <v>578792325056.43335</v>
      </c>
      <c r="AW182" s="96">
        <v>657171591755.64941</v>
      </c>
      <c r="AX182" s="96">
        <v>685092650167.88953</v>
      </c>
      <c r="AY182" s="96">
        <v>733340860619.74658</v>
      </c>
      <c r="AZ182" s="96">
        <v>847481522036.68213</v>
      </c>
      <c r="BA182" s="96">
        <v>947997656364.43542</v>
      </c>
      <c r="BB182" s="96">
        <v>868077243678.79968</v>
      </c>
      <c r="BC182" s="96">
        <v>846554894931.08386</v>
      </c>
      <c r="BD182" s="96">
        <v>904085980796.0177</v>
      </c>
      <c r="BE182" s="96">
        <v>838971306990.90637</v>
      </c>
      <c r="BF182" s="96">
        <v>876923518850.40479</v>
      </c>
      <c r="BG182" s="96">
        <v>890981311077.6582</v>
      </c>
      <c r="BH182" s="96">
        <v>765264949780.99866</v>
      </c>
      <c r="BI182" s="96">
        <v>783528181704.56665</v>
      </c>
      <c r="BJ182" s="96">
        <v>831809944960.87866</v>
      </c>
      <c r="BK182" s="96">
        <v>913597086062.59949</v>
      </c>
      <c r="BL182" s="96">
        <v>907050863145.09656</v>
      </c>
      <c r="BM182" s="96">
        <v>912242335119.0686</v>
      </c>
    </row>
    <row r="183" spans="1:65" x14ac:dyDescent="0.2">
      <c r="A183" s="96" t="s">
        <v>194</v>
      </c>
      <c r="B183" s="96" t="s">
        <v>541</v>
      </c>
      <c r="C183" s="96" t="s">
        <v>296</v>
      </c>
      <c r="D183" s="96" t="s">
        <v>297</v>
      </c>
      <c r="E183" s="96">
        <v>5163271598.1570234</v>
      </c>
      <c r="F183" s="96">
        <v>5632460936.5457554</v>
      </c>
      <c r="G183" s="96">
        <v>6066976682.6736364</v>
      </c>
      <c r="H183" s="96">
        <v>6510239502.7648907</v>
      </c>
      <c r="I183" s="96">
        <v>7159202706.4802685</v>
      </c>
      <c r="J183" s="96">
        <v>8058681060.1590014</v>
      </c>
      <c r="K183" s="96">
        <v>8696460205.3397026</v>
      </c>
      <c r="L183" s="96">
        <v>9514496703.3976154</v>
      </c>
      <c r="M183" s="96">
        <v>10159934136.783834</v>
      </c>
      <c r="N183" s="96">
        <v>11063065083.488796</v>
      </c>
      <c r="O183" s="96">
        <v>12814123115.261309</v>
      </c>
      <c r="P183" s="96">
        <v>14583114840.062925</v>
      </c>
      <c r="Q183" s="96">
        <v>17358610849.700981</v>
      </c>
      <c r="R183" s="96">
        <v>22534253702.868641</v>
      </c>
      <c r="S183" s="96">
        <v>27145693810.134125</v>
      </c>
      <c r="T183" s="96">
        <v>32877805200.022961</v>
      </c>
      <c r="U183" s="96">
        <v>35942270686.337395</v>
      </c>
      <c r="V183" s="96">
        <v>41508030431.107353</v>
      </c>
      <c r="W183" s="96">
        <v>46523091009.671326</v>
      </c>
      <c r="X183" s="96">
        <v>53132244623.921333</v>
      </c>
      <c r="Y183" s="96">
        <v>64439382896.015556</v>
      </c>
      <c r="Z183" s="96">
        <v>63596654760.867676</v>
      </c>
      <c r="AA183" s="96">
        <v>62647195537.65107</v>
      </c>
      <c r="AB183" s="96">
        <v>61627240831.094788</v>
      </c>
      <c r="AC183" s="96">
        <v>62057955032.775833</v>
      </c>
      <c r="AD183" s="96">
        <v>65416879914.390724</v>
      </c>
      <c r="AE183" s="96">
        <v>78693253275.994965</v>
      </c>
      <c r="AF183" s="96">
        <v>94230055658.62709</v>
      </c>
      <c r="AG183" s="96">
        <v>101900260856.22218</v>
      </c>
      <c r="AH183" s="96">
        <v>102633789557.53494</v>
      </c>
      <c r="AI183" s="96">
        <v>119791683307.50676</v>
      </c>
      <c r="AJ183" s="96">
        <v>121872464483.48734</v>
      </c>
      <c r="AK183" s="96">
        <v>130838040067.58388</v>
      </c>
      <c r="AL183" s="96">
        <v>120579072750.59557</v>
      </c>
      <c r="AM183" s="96">
        <v>127131461119.92746</v>
      </c>
      <c r="AN183" s="96">
        <v>152029612324.78848</v>
      </c>
      <c r="AO183" s="96">
        <v>163520109150.67136</v>
      </c>
      <c r="AP183" s="96">
        <v>161356631888.48361</v>
      </c>
      <c r="AQ183" s="96">
        <v>154163364302.66</v>
      </c>
      <c r="AR183" s="96">
        <v>162284465073.34085</v>
      </c>
      <c r="AS183" s="96">
        <v>171247131268.60416</v>
      </c>
      <c r="AT183" s="96">
        <v>173972218824.02661</v>
      </c>
      <c r="AU183" s="96">
        <v>195524186477.61719</v>
      </c>
      <c r="AV183" s="96">
        <v>228858506821.84122</v>
      </c>
      <c r="AW183" s="96">
        <v>264511630666.98315</v>
      </c>
      <c r="AX183" s="96">
        <v>308884284051.22235</v>
      </c>
      <c r="AY183" s="96">
        <v>345581369965.54041</v>
      </c>
      <c r="AZ183" s="96">
        <v>400937100158.65704</v>
      </c>
      <c r="BA183" s="96">
        <v>462250000000</v>
      </c>
      <c r="BB183" s="96">
        <v>386190385318.7666</v>
      </c>
      <c r="BC183" s="96">
        <v>428757038466.84106</v>
      </c>
      <c r="BD183" s="96">
        <v>498283438454.28113</v>
      </c>
      <c r="BE183" s="96">
        <v>509506317146.54065</v>
      </c>
      <c r="BF183" s="96">
        <v>522761531914.89362</v>
      </c>
      <c r="BG183" s="96">
        <v>498410050251.25598</v>
      </c>
      <c r="BH183" s="96">
        <v>385801550067.16937</v>
      </c>
      <c r="BI183" s="96">
        <v>368827142857.14282</v>
      </c>
      <c r="BJ183" s="96">
        <v>398393955268.99036</v>
      </c>
      <c r="BK183" s="96">
        <v>436999692591.45404</v>
      </c>
      <c r="BL183" s="96">
        <v>405509999999.99994</v>
      </c>
      <c r="BM183" s="96">
        <v>362008956544.82709</v>
      </c>
    </row>
    <row r="184" spans="1:65" x14ac:dyDescent="0.2">
      <c r="A184" s="96" t="s">
        <v>8</v>
      </c>
      <c r="B184" s="96" t="s">
        <v>542</v>
      </c>
      <c r="C184" s="96" t="s">
        <v>296</v>
      </c>
      <c r="D184" s="96" t="s">
        <v>297</v>
      </c>
      <c r="E184" s="96">
        <v>508334413.96508729</v>
      </c>
      <c r="F184" s="96">
        <v>531959561.62226015</v>
      </c>
      <c r="G184" s="96">
        <v>574091101.19438243</v>
      </c>
      <c r="H184" s="96">
        <v>496947904.44303292</v>
      </c>
      <c r="I184" s="96">
        <v>496098775.30864197</v>
      </c>
      <c r="J184" s="96">
        <v>735267082.29426432</v>
      </c>
      <c r="K184" s="96">
        <v>906811943.82464898</v>
      </c>
      <c r="L184" s="96">
        <v>841974025.46265912</v>
      </c>
      <c r="M184" s="96">
        <v>772228643.40542805</v>
      </c>
      <c r="N184" s="96">
        <v>788641965.43209875</v>
      </c>
      <c r="O184" s="96">
        <v>865975308.64197528</v>
      </c>
      <c r="P184" s="96">
        <v>882765471.60493827</v>
      </c>
      <c r="Q184" s="96">
        <v>1024098804.9382716</v>
      </c>
      <c r="R184" s="96">
        <v>972101724.99536812</v>
      </c>
      <c r="S184" s="96">
        <v>1217953546.9760365</v>
      </c>
      <c r="T184" s="96">
        <v>1575789254.4693801</v>
      </c>
      <c r="U184" s="96">
        <v>1452792989.1086464</v>
      </c>
      <c r="V184" s="96">
        <v>1382400000</v>
      </c>
      <c r="W184" s="96">
        <v>1604162497.4594529</v>
      </c>
      <c r="X184" s="96">
        <v>1851250008.3333333</v>
      </c>
      <c r="Y184" s="96">
        <v>1945916583.3333333</v>
      </c>
      <c r="Z184" s="96">
        <v>2275583316.6666665</v>
      </c>
      <c r="AA184" s="96">
        <v>2395429852.430757</v>
      </c>
      <c r="AB184" s="96">
        <v>2447174803.377913</v>
      </c>
      <c r="AC184" s="96">
        <v>2581207387.7970943</v>
      </c>
      <c r="AD184" s="96">
        <v>2619913955.515564</v>
      </c>
      <c r="AE184" s="96">
        <v>2850784523.3771081</v>
      </c>
      <c r="AF184" s="96">
        <v>2957255379.5431495</v>
      </c>
      <c r="AG184" s="96">
        <v>3487009748.3563819</v>
      </c>
      <c r="AH184" s="96">
        <v>3525228153.1736097</v>
      </c>
      <c r="AI184" s="96">
        <v>3627562402.6602683</v>
      </c>
      <c r="AJ184" s="96">
        <v>3921476084.8907189</v>
      </c>
      <c r="AK184" s="96">
        <v>3401211581.2917595</v>
      </c>
      <c r="AL184" s="96">
        <v>3660041666.6666665</v>
      </c>
      <c r="AM184" s="96">
        <v>4066775510.2040815</v>
      </c>
      <c r="AN184" s="96">
        <v>4401104417.6706829</v>
      </c>
      <c r="AO184" s="96">
        <v>4521580381.4713898</v>
      </c>
      <c r="AP184" s="96">
        <v>4918691916.5351572</v>
      </c>
      <c r="AQ184" s="96">
        <v>4856255044.3906374</v>
      </c>
      <c r="AR184" s="96">
        <v>5033642384.1059599</v>
      </c>
      <c r="AS184" s="96">
        <v>5494252207.9050245</v>
      </c>
      <c r="AT184" s="96">
        <v>6007055042.1768703</v>
      </c>
      <c r="AU184" s="96">
        <v>6050875806.664032</v>
      </c>
      <c r="AV184" s="96">
        <v>6330473096.5407085</v>
      </c>
      <c r="AW184" s="96">
        <v>7273938314.7198763</v>
      </c>
      <c r="AX184" s="96">
        <v>8130258041.4670582</v>
      </c>
      <c r="AY184" s="96">
        <v>9043715355.8880978</v>
      </c>
      <c r="AZ184" s="96">
        <v>10325618017.378969</v>
      </c>
      <c r="BA184" s="96">
        <v>12545438605.395878</v>
      </c>
      <c r="BB184" s="96">
        <v>12854985464.076431</v>
      </c>
      <c r="BC184" s="96">
        <v>16002656434.474615</v>
      </c>
      <c r="BD184" s="96">
        <v>21621710002.511147</v>
      </c>
      <c r="BE184" s="96">
        <v>21703106502.492603</v>
      </c>
      <c r="BF184" s="96">
        <v>22162208956.08931</v>
      </c>
      <c r="BG184" s="96">
        <v>22731602969.686108</v>
      </c>
      <c r="BH184" s="96">
        <v>24360795410.159687</v>
      </c>
      <c r="BI184" s="96">
        <v>24524098184.423599</v>
      </c>
      <c r="BJ184" s="96">
        <v>28971589213.134045</v>
      </c>
      <c r="BK184" s="96">
        <v>33111525182.713257</v>
      </c>
      <c r="BL184" s="96">
        <v>34186180694.928478</v>
      </c>
      <c r="BM184" s="96">
        <v>33657175561.329033</v>
      </c>
    </row>
    <row r="185" spans="1:65" x14ac:dyDescent="0.2">
      <c r="A185" s="96" t="s">
        <v>543</v>
      </c>
      <c r="B185" s="96" t="s">
        <v>544</v>
      </c>
      <c r="C185" s="96" t="s">
        <v>296</v>
      </c>
      <c r="D185" s="96" t="s">
        <v>297</v>
      </c>
      <c r="BC185" s="96">
        <v>47564520.391086057</v>
      </c>
      <c r="BD185" s="96">
        <v>66055407.670314506</v>
      </c>
      <c r="BE185" s="96">
        <v>96927201.484842241</v>
      </c>
      <c r="BF185" s="96">
        <v>98491843.644198209</v>
      </c>
      <c r="BG185" s="96">
        <v>104654365.18865328</v>
      </c>
      <c r="BH185" s="96">
        <v>86779266.16191031</v>
      </c>
      <c r="BI185" s="96">
        <v>100087348.95909157</v>
      </c>
      <c r="BJ185" s="96">
        <v>109585941.6245569</v>
      </c>
      <c r="BK185" s="96">
        <v>124021393.6904116</v>
      </c>
      <c r="BL185" s="96">
        <v>118223430.12444571</v>
      </c>
    </row>
    <row r="186" spans="1:65" x14ac:dyDescent="0.2">
      <c r="A186" s="96" t="s">
        <v>545</v>
      </c>
      <c r="B186" s="96" t="s">
        <v>546</v>
      </c>
      <c r="C186" s="96" t="s">
        <v>296</v>
      </c>
      <c r="D186" s="96" t="s">
        <v>297</v>
      </c>
      <c r="E186" s="96">
        <v>5485854791.9709644</v>
      </c>
      <c r="F186" s="96">
        <v>5670064168.2177305</v>
      </c>
      <c r="G186" s="96">
        <v>6077496267.7629433</v>
      </c>
      <c r="H186" s="96">
        <v>6638937283.1396275</v>
      </c>
      <c r="I186" s="96">
        <v>7274144350.8180857</v>
      </c>
      <c r="J186" s="96">
        <v>5654463586.0036621</v>
      </c>
      <c r="K186" s="96">
        <v>5863733230.9761562</v>
      </c>
      <c r="L186" s="96">
        <v>5961418093.5300255</v>
      </c>
      <c r="M186" s="96">
        <v>5180597620.6413517</v>
      </c>
      <c r="N186" s="96">
        <v>5761588761.6942129</v>
      </c>
      <c r="P186" s="96">
        <v>7911136757.0686665</v>
      </c>
      <c r="Q186" s="96">
        <v>9567331064.6572685</v>
      </c>
      <c r="R186" s="96">
        <v>12802281897.871157</v>
      </c>
      <c r="S186" s="96">
        <v>13940981798.124657</v>
      </c>
      <c r="T186" s="96">
        <v>12861983284.391235</v>
      </c>
      <c r="U186" s="96">
        <v>13604832424.006235</v>
      </c>
      <c r="V186" s="96">
        <v>15446825318.455614</v>
      </c>
      <c r="W186" s="96">
        <v>18530518394.64883</v>
      </c>
      <c r="X186" s="96">
        <v>20731243113.292599</v>
      </c>
      <c r="Y186" s="96">
        <v>23244547384.674774</v>
      </c>
      <c r="Z186" s="96">
        <v>24417617184.247772</v>
      </c>
      <c r="AA186" s="96">
        <v>24164603058.994904</v>
      </c>
      <c r="AB186" s="96">
        <v>24309279705.573078</v>
      </c>
      <c r="AC186" s="96">
        <v>21665975318.884163</v>
      </c>
      <c r="AD186" s="96">
        <v>24679795396.419437</v>
      </c>
      <c r="AE186" s="96">
        <v>30604668356.5695</v>
      </c>
      <c r="AF186" s="96">
        <v>40376354069.947388</v>
      </c>
      <c r="AG186" s="96">
        <v>45176811594.202896</v>
      </c>
      <c r="AH186" s="96">
        <v>43920222524.708527</v>
      </c>
      <c r="AI186" s="96">
        <v>45495129385.047508</v>
      </c>
      <c r="AJ186" s="96">
        <v>42745329732.162956</v>
      </c>
      <c r="AK186" s="96">
        <v>41649829859.634201</v>
      </c>
      <c r="AL186" s="96">
        <v>46775620817.432663</v>
      </c>
      <c r="AM186" s="96">
        <v>55314732279.137924</v>
      </c>
      <c r="AN186" s="96">
        <v>63918703506.907539</v>
      </c>
      <c r="AO186" s="96">
        <v>70140835299.014847</v>
      </c>
      <c r="AP186" s="96">
        <v>66075143415.495178</v>
      </c>
      <c r="AQ186" s="96">
        <v>56227169851.044792</v>
      </c>
      <c r="AR186" s="96">
        <v>58762260625.875755</v>
      </c>
      <c r="AS186" s="96">
        <v>52623281956.703117</v>
      </c>
      <c r="AT186" s="96">
        <v>53872425916.624809</v>
      </c>
      <c r="AU186" s="96">
        <v>66627729311.449547</v>
      </c>
      <c r="AV186" s="96">
        <v>88250885550.262619</v>
      </c>
      <c r="AW186" s="96">
        <v>103905210084.03362</v>
      </c>
      <c r="AX186" s="96">
        <v>114720129550.09506</v>
      </c>
      <c r="AY186" s="96">
        <v>111538810712.66455</v>
      </c>
      <c r="AZ186" s="96">
        <v>137188946865.58389</v>
      </c>
      <c r="BA186" s="96">
        <v>133131369930.414</v>
      </c>
      <c r="BB186" s="96">
        <v>121373602348.67886</v>
      </c>
      <c r="BC186" s="96">
        <v>146517541181.254</v>
      </c>
      <c r="BD186" s="96">
        <v>168291357111.73914</v>
      </c>
      <c r="BE186" s="96">
        <v>176206659722.52399</v>
      </c>
      <c r="BF186" s="96">
        <v>190906575136.00269</v>
      </c>
      <c r="BG186" s="96">
        <v>201313497220.91696</v>
      </c>
      <c r="BH186" s="96">
        <v>178064471137.92081</v>
      </c>
      <c r="BI186" s="96">
        <v>188943457301.47403</v>
      </c>
      <c r="BJ186" s="96">
        <v>206950600690.39478</v>
      </c>
      <c r="BK186" s="96">
        <v>212225726657.86444</v>
      </c>
      <c r="BL186" s="96">
        <v>209127454522.90121</v>
      </c>
      <c r="BM186" s="96">
        <v>212482013605.04675</v>
      </c>
    </row>
    <row r="187" spans="1:65" x14ac:dyDescent="0.2">
      <c r="A187" s="96" t="s">
        <v>547</v>
      </c>
      <c r="B187" s="96" t="s">
        <v>548</v>
      </c>
      <c r="C187" s="96" t="s">
        <v>296</v>
      </c>
      <c r="D187" s="96" t="s">
        <v>297</v>
      </c>
      <c r="E187" s="96">
        <v>1080919288767.3566</v>
      </c>
      <c r="F187" s="96">
        <v>1136637327305.457</v>
      </c>
      <c r="G187" s="96">
        <v>1226903891897.3142</v>
      </c>
      <c r="H187" s="96">
        <v>1322444599057.405</v>
      </c>
      <c r="I187" s="96">
        <v>1445362086595.6323</v>
      </c>
      <c r="J187" s="96">
        <v>1568732198938.3284</v>
      </c>
      <c r="K187" s="96">
        <v>1721759731076.6418</v>
      </c>
      <c r="L187" s="96">
        <v>1848295442504.9963</v>
      </c>
      <c r="M187" s="96">
        <v>2004937959357.323</v>
      </c>
      <c r="N187" s="96">
        <v>2205468158993.2051</v>
      </c>
      <c r="O187" s="96">
        <v>2403774057854.4902</v>
      </c>
      <c r="P187" s="96">
        <v>2662094748487.6045</v>
      </c>
      <c r="Q187" s="96">
        <v>3087984495818.6685</v>
      </c>
      <c r="R187" s="96">
        <v>3730827921446.0962</v>
      </c>
      <c r="S187" s="96">
        <v>4180268751845.9644</v>
      </c>
      <c r="T187" s="96">
        <v>4685476837067.5518</v>
      </c>
      <c r="U187" s="96">
        <v>5081565306987.4951</v>
      </c>
      <c r="V187" s="96">
        <v>5732926000456.3359</v>
      </c>
      <c r="W187" s="96">
        <v>6887515035545.458</v>
      </c>
      <c r="X187" s="96">
        <v>7955856451354.0967</v>
      </c>
      <c r="Y187" s="96">
        <v>8841960072427.6816</v>
      </c>
      <c r="Z187" s="96">
        <v>9000940777044.9883</v>
      </c>
      <c r="AA187" s="96">
        <v>8866239697477.0723</v>
      </c>
      <c r="AB187" s="96">
        <v>9156294586804</v>
      </c>
      <c r="AC187" s="96">
        <v>9575823140678.7148</v>
      </c>
      <c r="AD187" s="96">
        <v>10085408960310.85</v>
      </c>
      <c r="AE187" s="96">
        <v>12215612484705.563</v>
      </c>
      <c r="AF187" s="96">
        <v>14146970447112.197</v>
      </c>
      <c r="AG187" s="96">
        <v>15945901965192.762</v>
      </c>
      <c r="AH187" s="96">
        <v>16687147317666.256</v>
      </c>
      <c r="AI187" s="96">
        <v>18798432904451.227</v>
      </c>
      <c r="AJ187" s="96">
        <v>19896373008624.379</v>
      </c>
      <c r="AK187" s="96">
        <v>21399194215217.176</v>
      </c>
      <c r="AL187" s="96">
        <v>21691256754507.133</v>
      </c>
      <c r="AM187" s="96">
        <v>23182702498958.953</v>
      </c>
      <c r="AN187" s="96">
        <v>25556317395522.063</v>
      </c>
      <c r="AO187" s="96">
        <v>25777801213726.328</v>
      </c>
      <c r="AP187" s="96">
        <v>25398931088948.77</v>
      </c>
      <c r="AQ187" s="96">
        <v>25671310941860.258</v>
      </c>
      <c r="AR187" s="96">
        <v>26953310114773.742</v>
      </c>
      <c r="AS187" s="96">
        <v>27528368824762.004</v>
      </c>
      <c r="AT187" s="96">
        <v>27282684105617.656</v>
      </c>
      <c r="AU187" s="96">
        <v>28458472196802.543</v>
      </c>
      <c r="AV187" s="96">
        <v>31848492628064.652</v>
      </c>
      <c r="AW187" s="96">
        <v>35456244725466.648</v>
      </c>
      <c r="AX187" s="96">
        <v>37509638199618.984</v>
      </c>
      <c r="AY187" s="96">
        <v>39583512113898.82</v>
      </c>
      <c r="AZ187" s="96">
        <v>43328429154275.727</v>
      </c>
      <c r="BA187" s="96">
        <v>45921299142381.633</v>
      </c>
      <c r="BB187" s="96">
        <v>42996802734965.156</v>
      </c>
      <c r="BC187" s="96">
        <v>45115360408643.234</v>
      </c>
      <c r="BD187" s="96">
        <v>48515594707909.352</v>
      </c>
      <c r="BE187" s="96">
        <v>48490804597909.5</v>
      </c>
      <c r="BF187" s="96">
        <v>49149217411325.977</v>
      </c>
      <c r="BG187" s="96">
        <v>50192651469585.922</v>
      </c>
      <c r="BH187" s="96">
        <v>47383213168536.773</v>
      </c>
      <c r="BI187" s="96">
        <v>48288124360650.852</v>
      </c>
      <c r="BJ187" s="96">
        <v>50395090974018.688</v>
      </c>
      <c r="BK187" s="96">
        <v>53327471505093.469</v>
      </c>
      <c r="BL187" s="96">
        <v>53791284572855</v>
      </c>
      <c r="BM187" s="96">
        <v>52059613762688.141</v>
      </c>
    </row>
    <row r="188" spans="1:65" x14ac:dyDescent="0.2">
      <c r="A188" s="96" t="s">
        <v>195</v>
      </c>
      <c r="B188" s="96" t="s">
        <v>549</v>
      </c>
      <c r="C188" s="96" t="s">
        <v>296</v>
      </c>
      <c r="D188" s="96" t="s">
        <v>297</v>
      </c>
      <c r="J188" s="96">
        <v>63287594.511341363</v>
      </c>
      <c r="K188" s="96">
        <v>67768132.175861105</v>
      </c>
      <c r="L188" s="96">
        <v>107152720.24302679</v>
      </c>
      <c r="M188" s="96">
        <v>188864890.80873528</v>
      </c>
      <c r="N188" s="96">
        <v>239980801.53587711</v>
      </c>
      <c r="O188" s="96">
        <v>256299496.04031676</v>
      </c>
      <c r="P188" s="96">
        <v>301010587.10298359</v>
      </c>
      <c r="Q188" s="96">
        <v>366857738.40541953</v>
      </c>
      <c r="R188" s="96">
        <v>483033932.13572854</v>
      </c>
      <c r="S188" s="96">
        <v>1645917776.491025</v>
      </c>
      <c r="T188" s="96">
        <v>2096699189.3456862</v>
      </c>
      <c r="U188" s="96">
        <v>2560220034.7423277</v>
      </c>
      <c r="V188" s="96">
        <v>2741169947.8865085</v>
      </c>
      <c r="W188" s="96">
        <v>2740301389.6931095</v>
      </c>
      <c r="X188" s="96">
        <v>3733352634.6265202</v>
      </c>
      <c r="Y188" s="96">
        <v>5981760277.9386225</v>
      </c>
      <c r="Z188" s="96">
        <v>7259120150.550087</v>
      </c>
      <c r="AA188" s="96">
        <v>7554719455.7035322</v>
      </c>
      <c r="AB188" s="96">
        <v>7932541690.7932835</v>
      </c>
      <c r="AC188" s="96">
        <v>8821366531.5576153</v>
      </c>
      <c r="AD188" s="96">
        <v>10005500579.038795</v>
      </c>
      <c r="AE188" s="96">
        <v>7323822251.3089008</v>
      </c>
      <c r="AF188" s="96">
        <v>7811183094.9284782</v>
      </c>
      <c r="AG188" s="96">
        <v>8386215864.759428</v>
      </c>
      <c r="AH188" s="96">
        <v>9372171651.4954491</v>
      </c>
      <c r="AI188" s="96">
        <v>11685045513.654097</v>
      </c>
      <c r="AJ188" s="96">
        <v>11341482444.733419</v>
      </c>
      <c r="AK188" s="96">
        <v>12452275682.704811</v>
      </c>
      <c r="AL188" s="96">
        <v>12493107932.379713</v>
      </c>
      <c r="AM188" s="96">
        <v>12918855656.697008</v>
      </c>
      <c r="AN188" s="96">
        <v>13802600780.23407</v>
      </c>
      <c r="AO188" s="96">
        <v>15277763328.998699</v>
      </c>
      <c r="AP188" s="96">
        <v>15837451235.370611</v>
      </c>
      <c r="AQ188" s="96">
        <v>13996914596.136126</v>
      </c>
      <c r="AR188" s="96">
        <v>15593456122.493603</v>
      </c>
      <c r="AS188" s="96">
        <v>19507452508.065567</v>
      </c>
      <c r="AT188" s="96">
        <v>19452000475.618259</v>
      </c>
      <c r="AU188" s="96">
        <v>20142756174.721016</v>
      </c>
      <c r="AV188" s="96">
        <v>21633708220.007256</v>
      </c>
      <c r="AW188" s="96">
        <v>24763713000.600464</v>
      </c>
      <c r="AX188" s="96">
        <v>31081991724.785172</v>
      </c>
      <c r="AY188" s="96">
        <v>37215779655.593498</v>
      </c>
      <c r="AZ188" s="96">
        <v>42085379489.049675</v>
      </c>
      <c r="BA188" s="96">
        <v>60905452457.927963</v>
      </c>
      <c r="BB188" s="96">
        <v>48388363516.427307</v>
      </c>
      <c r="BC188" s="96">
        <v>56913065779.258774</v>
      </c>
      <c r="BD188" s="96">
        <v>67871907375.44838</v>
      </c>
      <c r="BE188" s="96">
        <v>76511069704.322754</v>
      </c>
      <c r="BF188" s="96">
        <v>78555622509.265274</v>
      </c>
      <c r="BG188" s="96">
        <v>80686929102.192719</v>
      </c>
      <c r="BH188" s="96">
        <v>68420257566.603638</v>
      </c>
      <c r="BI188" s="96">
        <v>65441278668.29467</v>
      </c>
      <c r="BJ188" s="96">
        <v>70585606843.779709</v>
      </c>
      <c r="BK188" s="96">
        <v>79788768968.94902</v>
      </c>
      <c r="BL188" s="96">
        <v>76331518668.577118</v>
      </c>
    </row>
    <row r="189" spans="1:65" x14ac:dyDescent="0.2">
      <c r="A189" s="96" t="s">
        <v>550</v>
      </c>
      <c r="B189" s="96" t="s">
        <v>551</v>
      </c>
      <c r="C189" s="96" t="s">
        <v>296</v>
      </c>
      <c r="D189" s="96" t="s">
        <v>297</v>
      </c>
      <c r="O189" s="96">
        <v>3136233260.9068689</v>
      </c>
      <c r="P189" s="96">
        <v>3723137041.2673583</v>
      </c>
      <c r="Q189" s="96">
        <v>4506196563.4277363</v>
      </c>
      <c r="R189" s="96">
        <v>6528868603.8017321</v>
      </c>
      <c r="S189" s="96">
        <v>12036304483.827059</v>
      </c>
      <c r="T189" s="96">
        <v>13435793650.927471</v>
      </c>
      <c r="U189" s="96">
        <v>16702714337.703642</v>
      </c>
      <c r="V189" s="96">
        <v>18808461332.496273</v>
      </c>
      <c r="W189" s="96">
        <v>20750414063.992626</v>
      </c>
      <c r="X189" s="96">
        <v>26944769306.241558</v>
      </c>
      <c r="Y189" s="96">
        <v>37414509400.01004</v>
      </c>
      <c r="Z189" s="96">
        <v>37612384381.833748</v>
      </c>
      <c r="AA189" s="96">
        <v>35576359422.227043</v>
      </c>
      <c r="AB189" s="96">
        <v>33607904190.953369</v>
      </c>
      <c r="AC189" s="96">
        <v>33850144561.8484</v>
      </c>
      <c r="AD189" s="96">
        <v>32168315636.941341</v>
      </c>
      <c r="AE189" s="96">
        <v>32574738193.112522</v>
      </c>
      <c r="AF189" s="96">
        <v>38661083946.849457</v>
      </c>
      <c r="AG189" s="96">
        <v>43435520388.056587</v>
      </c>
      <c r="AH189" s="96">
        <v>45480159713.978798</v>
      </c>
      <c r="AI189" s="96">
        <v>54430435879.109627</v>
      </c>
      <c r="AJ189" s="96">
        <v>56048134546.352371</v>
      </c>
      <c r="AK189" s="96">
        <v>61139186292.147003</v>
      </c>
      <c r="AL189" s="96">
        <v>58222210989.981293</v>
      </c>
      <c r="AM189" s="96">
        <v>60903334916.526421</v>
      </c>
      <c r="AN189" s="96">
        <v>70227326281.824799</v>
      </c>
      <c r="AO189" s="96">
        <v>73988949606.443344</v>
      </c>
      <c r="AP189" s="96">
        <v>76855970876.272369</v>
      </c>
      <c r="AQ189" s="96">
        <v>75284042429.44043</v>
      </c>
      <c r="AR189" s="96">
        <v>80953804251.640991</v>
      </c>
      <c r="AS189" s="96">
        <v>91416976402.953308</v>
      </c>
      <c r="AT189" s="96">
        <v>90947842452.460129</v>
      </c>
      <c r="AU189" s="96">
        <v>98118747587.521759</v>
      </c>
      <c r="AV189" s="96">
        <v>122149131929.73724</v>
      </c>
      <c r="AW189" s="96">
        <v>151571751143.4256</v>
      </c>
      <c r="AX189" s="96">
        <v>183618511588.32501</v>
      </c>
      <c r="AY189" s="96">
        <v>215775336789.03012</v>
      </c>
      <c r="AZ189" s="96">
        <v>264052157919.952</v>
      </c>
      <c r="BA189" s="96">
        <v>323056461352.68756</v>
      </c>
      <c r="BB189" s="96">
        <v>277310208711.04089</v>
      </c>
      <c r="BC189" s="96">
        <v>322632622165.47522</v>
      </c>
      <c r="BD189" s="96">
        <v>397158822365.75531</v>
      </c>
      <c r="BE189" s="96">
        <v>414363806132.82092</v>
      </c>
      <c r="BF189" s="96">
        <v>432445578061.31354</v>
      </c>
      <c r="BG189" s="96">
        <v>446975168776.24274</v>
      </c>
      <c r="BH189" s="96">
        <v>370954636401.15533</v>
      </c>
      <c r="BI189" s="96">
        <v>366640783079.73175</v>
      </c>
      <c r="BJ189" s="96">
        <v>399208351427.10504</v>
      </c>
      <c r="BK189" s="96">
        <v>443035376761.84802</v>
      </c>
      <c r="BL189" s="96">
        <v>433454622124.21222</v>
      </c>
      <c r="BM189" s="96">
        <v>377607677758.9845</v>
      </c>
    </row>
    <row r="190" spans="1:65" x14ac:dyDescent="0.2">
      <c r="A190" s="96" t="s">
        <v>196</v>
      </c>
      <c r="B190" s="96" t="s">
        <v>552</v>
      </c>
      <c r="C190" s="96" t="s">
        <v>296</v>
      </c>
      <c r="D190" s="96" t="s">
        <v>297</v>
      </c>
      <c r="E190" s="96">
        <v>3749265014.6997066</v>
      </c>
      <c r="F190" s="96">
        <v>4118647627.0474596</v>
      </c>
      <c r="G190" s="96">
        <v>4310163796.7240658</v>
      </c>
      <c r="H190" s="96">
        <v>4630827383.4523315</v>
      </c>
      <c r="I190" s="96">
        <v>5204955900.8819828</v>
      </c>
      <c r="J190" s="96">
        <v>5929231415.3716927</v>
      </c>
      <c r="K190" s="96">
        <v>6561108777.8244438</v>
      </c>
      <c r="L190" s="96">
        <v>7464510709.7858047</v>
      </c>
      <c r="M190" s="96">
        <v>8041999160.0167999</v>
      </c>
      <c r="N190" s="96">
        <v>8683116337.6732464</v>
      </c>
      <c r="O190" s="96">
        <v>10027509449.811005</v>
      </c>
      <c r="P190" s="96">
        <v>10665896682.06636</v>
      </c>
      <c r="Q190" s="96">
        <v>9415016359.56604</v>
      </c>
      <c r="R190" s="96">
        <v>6383429490.2109146</v>
      </c>
      <c r="S190" s="96">
        <v>8899191919.1919193</v>
      </c>
      <c r="T190" s="96">
        <v>11230606060.60606</v>
      </c>
      <c r="U190" s="96">
        <v>13168080808.080807</v>
      </c>
      <c r="V190" s="96">
        <v>15126060606.060606</v>
      </c>
      <c r="W190" s="96">
        <v>17811515151.515152</v>
      </c>
      <c r="X190" s="96">
        <v>19688383838.383839</v>
      </c>
      <c r="Y190" s="96">
        <v>23654444444.444443</v>
      </c>
      <c r="Z190" s="96">
        <v>28100606060.60606</v>
      </c>
      <c r="AA190" s="96">
        <v>30725971563.981041</v>
      </c>
      <c r="AB190" s="96">
        <v>28691889763.77953</v>
      </c>
      <c r="AC190" s="96">
        <v>31151825467.497772</v>
      </c>
      <c r="AD190" s="96">
        <v>31144920844.327175</v>
      </c>
      <c r="AE190" s="96">
        <v>31899070055.796654</v>
      </c>
      <c r="AF190" s="96">
        <v>33351529274.686863</v>
      </c>
      <c r="AG190" s="96">
        <v>38472742808.316719</v>
      </c>
      <c r="AH190" s="96">
        <v>40171018229.071533</v>
      </c>
      <c r="AI190" s="96">
        <v>40010423970.457626</v>
      </c>
      <c r="AJ190" s="96">
        <v>45625234697.709351</v>
      </c>
      <c r="AK190" s="96">
        <v>48884606848.126549</v>
      </c>
      <c r="AL190" s="96">
        <v>51809949334.239555</v>
      </c>
      <c r="AM190" s="96">
        <v>52293456906.266518</v>
      </c>
      <c r="AN190" s="96">
        <v>60636022422.617592</v>
      </c>
      <c r="AO190" s="96">
        <v>63320122807.12233</v>
      </c>
      <c r="AP190" s="96">
        <v>62433300338.09407</v>
      </c>
      <c r="AQ190" s="96">
        <v>62191955814.347801</v>
      </c>
      <c r="AR190" s="96">
        <v>62973855718.88736</v>
      </c>
      <c r="AS190" s="96">
        <v>82017743416.284134</v>
      </c>
      <c r="AT190" s="96">
        <v>79484403984.884918</v>
      </c>
      <c r="AU190" s="96">
        <v>79904985384.865219</v>
      </c>
      <c r="AV190" s="96">
        <v>91760542940.071701</v>
      </c>
      <c r="AW190" s="96">
        <v>107759683863.12315</v>
      </c>
      <c r="AX190" s="96">
        <v>120055291992.93773</v>
      </c>
      <c r="AY190" s="96">
        <v>137264061106.04344</v>
      </c>
      <c r="AZ190" s="96">
        <v>152385716311.91638</v>
      </c>
      <c r="BA190" s="96">
        <v>170077814106.3049</v>
      </c>
      <c r="BB190" s="96">
        <v>168152775283.03162</v>
      </c>
      <c r="BC190" s="96">
        <v>177165635077.06534</v>
      </c>
      <c r="BD190" s="96">
        <v>213587413183.99557</v>
      </c>
      <c r="BE190" s="96">
        <v>224383620829.56964</v>
      </c>
      <c r="BF190" s="96">
        <v>231218567178.97867</v>
      </c>
      <c r="BG190" s="96">
        <v>244360888750.80704</v>
      </c>
      <c r="BH190" s="96">
        <v>270556131701.17093</v>
      </c>
      <c r="BI190" s="96">
        <v>278654637737.68988</v>
      </c>
      <c r="BJ190" s="96">
        <v>304567253219.09705</v>
      </c>
      <c r="BK190" s="96">
        <v>314567541558.33887</v>
      </c>
      <c r="BL190" s="96">
        <v>278221906022.84106</v>
      </c>
      <c r="BM190" s="96">
        <v>263686552686.20825</v>
      </c>
    </row>
    <row r="191" spans="1:65" x14ac:dyDescent="0.2">
      <c r="A191" s="96" t="s">
        <v>197</v>
      </c>
      <c r="B191" s="96" t="s">
        <v>553</v>
      </c>
      <c r="C191" s="96" t="s">
        <v>296</v>
      </c>
      <c r="D191" s="96" t="s">
        <v>297</v>
      </c>
      <c r="E191" s="96">
        <v>537147100</v>
      </c>
      <c r="F191" s="96">
        <v>599026300</v>
      </c>
      <c r="G191" s="96">
        <v>652120900</v>
      </c>
      <c r="H191" s="96">
        <v>722784500</v>
      </c>
      <c r="I191" s="96">
        <v>776137500</v>
      </c>
      <c r="J191" s="96">
        <v>852485300</v>
      </c>
      <c r="K191" s="96">
        <v>928833000</v>
      </c>
      <c r="L191" s="96">
        <v>1034376400.0000001</v>
      </c>
      <c r="M191" s="96">
        <v>1112791100</v>
      </c>
      <c r="N191" s="96">
        <v>1221305700</v>
      </c>
      <c r="O191" s="96">
        <v>1351006400</v>
      </c>
      <c r="P191" s="96">
        <v>1523917200</v>
      </c>
      <c r="Q191" s="96">
        <v>1673411700</v>
      </c>
      <c r="R191" s="96">
        <v>1913793400</v>
      </c>
      <c r="S191" s="96">
        <v>2188307600</v>
      </c>
      <c r="T191" s="96">
        <v>2435304100</v>
      </c>
      <c r="U191" s="96">
        <v>2588106000</v>
      </c>
      <c r="V191" s="96">
        <v>2738261900</v>
      </c>
      <c r="W191" s="96">
        <v>3244558600</v>
      </c>
      <c r="X191" s="96">
        <v>3704551600</v>
      </c>
      <c r="Y191" s="96">
        <v>4614086400</v>
      </c>
      <c r="Z191" s="96">
        <v>5222421500</v>
      </c>
      <c r="AA191" s="96">
        <v>5769767900</v>
      </c>
      <c r="AB191" s="96">
        <v>5923755900</v>
      </c>
      <c r="AC191" s="96">
        <v>6183387100</v>
      </c>
      <c r="AD191" s="96">
        <v>6541517100</v>
      </c>
      <c r="AE191" s="96">
        <v>6797834200</v>
      </c>
      <c r="AF191" s="96">
        <v>6827665300</v>
      </c>
      <c r="AG191" s="96">
        <v>5902783400</v>
      </c>
      <c r="AH191" s="96">
        <v>5918469800</v>
      </c>
      <c r="AI191" s="96">
        <v>6433967000</v>
      </c>
      <c r="AJ191" s="96">
        <v>7074675500</v>
      </c>
      <c r="AK191" s="96">
        <v>8042337700</v>
      </c>
      <c r="AL191" s="96">
        <v>8782585400</v>
      </c>
      <c r="AM191" s="96">
        <v>9365289800</v>
      </c>
      <c r="AN191" s="96">
        <v>9573813700</v>
      </c>
      <c r="AO191" s="96">
        <v>9870494000</v>
      </c>
      <c r="AP191" s="96">
        <v>10677286100</v>
      </c>
      <c r="AQ191" s="96">
        <v>11575486400</v>
      </c>
      <c r="AR191" s="96">
        <v>12130252200</v>
      </c>
      <c r="AS191" s="96">
        <v>12304115000</v>
      </c>
      <c r="AT191" s="96">
        <v>12502013400</v>
      </c>
      <c r="AU191" s="96">
        <v>12994310400</v>
      </c>
      <c r="AV191" s="96">
        <v>13693981200</v>
      </c>
      <c r="AW191" s="96">
        <v>15013381700</v>
      </c>
      <c r="AX191" s="96">
        <v>16374393900</v>
      </c>
      <c r="AY191" s="96">
        <v>18141666300</v>
      </c>
      <c r="AZ191" s="96">
        <v>21295984200</v>
      </c>
      <c r="BA191" s="96">
        <v>25155888600</v>
      </c>
      <c r="BB191" s="96">
        <v>27116635600</v>
      </c>
      <c r="BC191" s="96">
        <v>29440300000</v>
      </c>
      <c r="BD191" s="96">
        <v>34686200000</v>
      </c>
      <c r="BE191" s="96">
        <v>40429700000</v>
      </c>
      <c r="BF191" s="96">
        <v>45599900000</v>
      </c>
      <c r="BG191" s="96">
        <v>49921400000</v>
      </c>
      <c r="BH191" s="96">
        <v>54091800000</v>
      </c>
      <c r="BI191" s="96">
        <v>57907700000</v>
      </c>
      <c r="BJ191" s="96">
        <v>62202700000</v>
      </c>
      <c r="BK191" s="96">
        <v>64928300000</v>
      </c>
      <c r="BL191" s="96">
        <v>66787899999.999992</v>
      </c>
      <c r="BM191" s="96">
        <v>52938100000</v>
      </c>
    </row>
    <row r="192" spans="1:65" x14ac:dyDescent="0.2">
      <c r="A192" s="96" t="s">
        <v>199</v>
      </c>
      <c r="B192" s="96" t="s">
        <v>554</v>
      </c>
      <c r="C192" s="96" t="s">
        <v>296</v>
      </c>
      <c r="D192" s="96" t="s">
        <v>297</v>
      </c>
      <c r="E192" s="96">
        <v>2571908062.0769229</v>
      </c>
      <c r="F192" s="96">
        <v>2899654840.3656716</v>
      </c>
      <c r="G192" s="96">
        <v>3286773187.8768659</v>
      </c>
      <c r="H192" s="96">
        <v>3600957771.1529856</v>
      </c>
      <c r="I192" s="96">
        <v>4356913870.235075</v>
      </c>
      <c r="J192" s="96">
        <v>5166861068.4216413</v>
      </c>
      <c r="K192" s="96">
        <v>6113607728.1567163</v>
      </c>
      <c r="L192" s="96">
        <v>6204253758.5761595</v>
      </c>
      <c r="M192" s="96">
        <v>5736083835.2248058</v>
      </c>
      <c r="N192" s="96">
        <v>6420909789.6382427</v>
      </c>
      <c r="O192" s="96">
        <v>7432223176.7726097</v>
      </c>
      <c r="P192" s="96">
        <v>8289582883.5012913</v>
      </c>
      <c r="Q192" s="96">
        <v>9189413409.0129204</v>
      </c>
      <c r="R192" s="96">
        <v>10994381894.798449</v>
      </c>
      <c r="S192" s="96">
        <v>13858441211.219637</v>
      </c>
      <c r="T192" s="96">
        <v>16877163792.128395</v>
      </c>
      <c r="U192" s="96">
        <v>15947709379.650709</v>
      </c>
      <c r="V192" s="96">
        <v>14620386673.854416</v>
      </c>
      <c r="W192" s="96">
        <v>12495779622.071018</v>
      </c>
      <c r="X192" s="96">
        <v>15962459447.216827</v>
      </c>
      <c r="Y192" s="96">
        <v>18134029179.639324</v>
      </c>
      <c r="Z192" s="96">
        <v>21649137620.30547</v>
      </c>
      <c r="AA192" s="96">
        <v>21793496819.337875</v>
      </c>
      <c r="AB192" s="96">
        <v>17345624453.691635</v>
      </c>
      <c r="AC192" s="96">
        <v>17599660054.286041</v>
      </c>
      <c r="AD192" s="96">
        <v>16548827018.287197</v>
      </c>
      <c r="AE192" s="96">
        <v>15244232957.875948</v>
      </c>
      <c r="AF192" s="96">
        <v>20702298396.971703</v>
      </c>
      <c r="AG192" s="96">
        <v>15439408447.2288</v>
      </c>
      <c r="AH192" s="96">
        <v>22499559086.034309</v>
      </c>
      <c r="AI192" s="96">
        <v>26410386669.360916</v>
      </c>
      <c r="AJ192" s="96">
        <v>34341465998.200283</v>
      </c>
      <c r="AK192" s="96">
        <v>35966302303.262955</v>
      </c>
      <c r="AL192" s="96">
        <v>34832077220.853653</v>
      </c>
      <c r="AM192" s="96">
        <v>44882079766.891273</v>
      </c>
      <c r="AN192" s="96">
        <v>53312793687.383636</v>
      </c>
      <c r="AO192" s="96">
        <v>55252414130.301918</v>
      </c>
      <c r="AP192" s="96">
        <v>58147522522.522522</v>
      </c>
      <c r="AQ192" s="96">
        <v>55501467877.381035</v>
      </c>
      <c r="AR192" s="96">
        <v>50187324567.882996</v>
      </c>
      <c r="AS192" s="96">
        <v>51744749133.21299</v>
      </c>
      <c r="AT192" s="96">
        <v>52030158775.405487</v>
      </c>
      <c r="AU192" s="96">
        <v>54777553515.080879</v>
      </c>
      <c r="AV192" s="96">
        <v>58731030121.867096</v>
      </c>
      <c r="AW192" s="96">
        <v>66768703497.568687</v>
      </c>
      <c r="AX192" s="96">
        <v>76060606060.606064</v>
      </c>
      <c r="AY192" s="96">
        <v>88643193061.748001</v>
      </c>
      <c r="AZ192" s="96">
        <v>102170981144.13551</v>
      </c>
      <c r="BA192" s="96">
        <v>120550599815.44141</v>
      </c>
      <c r="BB192" s="96">
        <v>120822986521.47932</v>
      </c>
      <c r="BC192" s="96">
        <v>147528937028.77774</v>
      </c>
      <c r="BD192" s="96">
        <v>171761737046.58508</v>
      </c>
      <c r="BE192" s="96">
        <v>192648999090.08191</v>
      </c>
      <c r="BF192" s="96">
        <v>201175469114.32693</v>
      </c>
      <c r="BG192" s="96">
        <v>200789362451.56744</v>
      </c>
      <c r="BH192" s="96">
        <v>189805300841.60281</v>
      </c>
      <c r="BI192" s="96">
        <v>191895943823.88669</v>
      </c>
      <c r="BJ192" s="96">
        <v>211007207483.5148</v>
      </c>
      <c r="BK192" s="96">
        <v>222574697255.52243</v>
      </c>
      <c r="BL192" s="96">
        <v>228470919605.66925</v>
      </c>
      <c r="BM192" s="96">
        <v>202014363787.23282</v>
      </c>
    </row>
    <row r="193" spans="1:65" x14ac:dyDescent="0.2">
      <c r="A193" s="96" t="s">
        <v>200</v>
      </c>
      <c r="B193" s="96" t="s">
        <v>555</v>
      </c>
      <c r="C193" s="96" t="s">
        <v>296</v>
      </c>
      <c r="D193" s="96" t="s">
        <v>297</v>
      </c>
      <c r="E193" s="96">
        <v>6684568805.0688047</v>
      </c>
      <c r="F193" s="96">
        <v>7256966966.2255583</v>
      </c>
      <c r="G193" s="96">
        <v>4399827767.9670362</v>
      </c>
      <c r="H193" s="96">
        <v>4875309866.3401699</v>
      </c>
      <c r="I193" s="96">
        <v>5271404668.3673468</v>
      </c>
      <c r="J193" s="96">
        <v>5784398976.9820967</v>
      </c>
      <c r="K193" s="96">
        <v>6371459304.410183</v>
      </c>
      <c r="L193" s="96">
        <v>6809134235.5429821</v>
      </c>
      <c r="M193" s="96">
        <v>7591603053.4351139</v>
      </c>
      <c r="N193" s="96">
        <v>8408229699.142951</v>
      </c>
      <c r="O193" s="96">
        <v>6687204834.3687048</v>
      </c>
      <c r="P193" s="96">
        <v>7408305735.6530933</v>
      </c>
      <c r="Q193" s="96">
        <v>8017468688.2003956</v>
      </c>
      <c r="R193" s="96">
        <v>10082885603.066767</v>
      </c>
      <c r="S193" s="96">
        <v>13781139969.651882</v>
      </c>
      <c r="T193" s="96">
        <v>14893969287.655735</v>
      </c>
      <c r="U193" s="96">
        <v>17097563270.298241</v>
      </c>
      <c r="V193" s="96">
        <v>19648106122.007889</v>
      </c>
      <c r="W193" s="96">
        <v>22706155475.304787</v>
      </c>
      <c r="X193" s="96">
        <v>27502168726.957275</v>
      </c>
      <c r="Y193" s="96">
        <v>32450541843.065208</v>
      </c>
      <c r="Z193" s="96">
        <v>35646416952.542503</v>
      </c>
      <c r="AA193" s="96">
        <v>37140163934.426231</v>
      </c>
      <c r="AB193" s="96">
        <v>33212180658.165882</v>
      </c>
      <c r="AC193" s="96">
        <v>31408492876.691002</v>
      </c>
      <c r="AD193" s="96">
        <v>30734335448.990452</v>
      </c>
      <c r="AE193" s="96">
        <v>29868339080.826267</v>
      </c>
      <c r="AF193" s="96">
        <v>33195933429.600784</v>
      </c>
      <c r="AG193" s="96">
        <v>37885440418.683365</v>
      </c>
      <c r="AH193" s="96">
        <v>42575183905.560646</v>
      </c>
      <c r="AI193" s="96">
        <v>44311593755.784538</v>
      </c>
      <c r="AJ193" s="96">
        <v>45417561302.249748</v>
      </c>
      <c r="AK193" s="96">
        <v>52976344928.956398</v>
      </c>
      <c r="AL193" s="96">
        <v>54368083953.111916</v>
      </c>
      <c r="AM193" s="96">
        <v>64084460124.464363</v>
      </c>
      <c r="AN193" s="96">
        <v>74119987244.501129</v>
      </c>
      <c r="AO193" s="96">
        <v>82848140618.026611</v>
      </c>
      <c r="AP193" s="96">
        <v>82344260570.668488</v>
      </c>
      <c r="AQ193" s="96">
        <v>72207028767.759766</v>
      </c>
      <c r="AR193" s="96">
        <v>82995145792.934082</v>
      </c>
      <c r="AS193" s="96">
        <v>83670261708.00145</v>
      </c>
      <c r="AT193" s="96">
        <v>78921079687.876892</v>
      </c>
      <c r="AU193" s="96">
        <v>84307291973.815765</v>
      </c>
      <c r="AV193" s="96">
        <v>87039145965.282562</v>
      </c>
      <c r="AW193" s="96">
        <v>95002028504.690399</v>
      </c>
      <c r="AX193" s="96">
        <v>107419961717.69341</v>
      </c>
      <c r="AY193" s="96">
        <v>127652859201.04141</v>
      </c>
      <c r="AZ193" s="96">
        <v>155980378253.63391</v>
      </c>
      <c r="BA193" s="96">
        <v>181006700916.92786</v>
      </c>
      <c r="BB193" s="96">
        <v>176131709174.76257</v>
      </c>
      <c r="BC193" s="96">
        <v>208368726861.40677</v>
      </c>
      <c r="BD193" s="96">
        <v>234216930369.79575</v>
      </c>
      <c r="BE193" s="96">
        <v>261920509950.55508</v>
      </c>
      <c r="BF193" s="96">
        <v>283902728260.71594</v>
      </c>
      <c r="BG193" s="96">
        <v>297483247101.0379</v>
      </c>
      <c r="BH193" s="96">
        <v>306446140628.70856</v>
      </c>
      <c r="BI193" s="96">
        <v>318626761492.86731</v>
      </c>
      <c r="BJ193" s="96">
        <v>328480867142.68994</v>
      </c>
      <c r="BK193" s="96">
        <v>346842094174.51306</v>
      </c>
      <c r="BL193" s="96">
        <v>376823278560.84857</v>
      </c>
      <c r="BM193" s="96">
        <v>361489354350.00024</v>
      </c>
    </row>
    <row r="194" spans="1:65" x14ac:dyDescent="0.2">
      <c r="A194" s="96" t="s">
        <v>556</v>
      </c>
      <c r="B194" s="96" t="s">
        <v>557</v>
      </c>
      <c r="C194" s="96" t="s">
        <v>296</v>
      </c>
      <c r="D194" s="96" t="s">
        <v>297</v>
      </c>
      <c r="AS194" s="96">
        <v>146297500</v>
      </c>
      <c r="AT194" s="96">
        <v>156907900</v>
      </c>
      <c r="AU194" s="96">
        <v>163184900</v>
      </c>
      <c r="AV194" s="96">
        <v>153963200</v>
      </c>
      <c r="AW194" s="96">
        <v>165186200</v>
      </c>
      <c r="AX194" s="96">
        <v>190452900</v>
      </c>
      <c r="AY194" s="96">
        <v>192382400</v>
      </c>
      <c r="AZ194" s="96">
        <v>198897700</v>
      </c>
      <c r="BA194" s="96">
        <v>198283900</v>
      </c>
      <c r="BB194" s="96">
        <v>187522800</v>
      </c>
      <c r="BC194" s="96">
        <v>185943000</v>
      </c>
      <c r="BD194" s="96">
        <v>196911100</v>
      </c>
      <c r="BE194" s="96">
        <v>212397800</v>
      </c>
      <c r="BF194" s="96">
        <v>221117200</v>
      </c>
      <c r="BG194" s="96">
        <v>241669800</v>
      </c>
      <c r="BH194" s="96">
        <v>280457700</v>
      </c>
      <c r="BI194" s="96">
        <v>295065400</v>
      </c>
      <c r="BJ194" s="96">
        <v>286106800</v>
      </c>
      <c r="BK194" s="96">
        <v>280435700</v>
      </c>
      <c r="BL194" s="96">
        <v>268354900</v>
      </c>
    </row>
    <row r="195" spans="1:65" x14ac:dyDescent="0.2">
      <c r="A195" s="96" t="s">
        <v>558</v>
      </c>
      <c r="B195" s="96" t="s">
        <v>559</v>
      </c>
      <c r="C195" s="96" t="s">
        <v>296</v>
      </c>
      <c r="D195" s="96" t="s">
        <v>297</v>
      </c>
      <c r="E195" s="96">
        <v>230496032.98121637</v>
      </c>
      <c r="F195" s="96">
        <v>244832035.03252622</v>
      </c>
      <c r="G195" s="96">
        <v>261184037.37230152</v>
      </c>
      <c r="H195" s="96">
        <v>275968039.48771483</v>
      </c>
      <c r="I195" s="96">
        <v>305312043.6864897</v>
      </c>
      <c r="J195" s="96">
        <v>344159480.3449434</v>
      </c>
      <c r="K195" s="96">
        <v>390973233.28480232</v>
      </c>
      <c r="L195" s="96">
        <v>441706910.0683167</v>
      </c>
      <c r="M195" s="96">
        <v>485160824.28043455</v>
      </c>
      <c r="N195" s="96">
        <v>551237316.6088028</v>
      </c>
      <c r="O195" s="96">
        <v>645537126.21794152</v>
      </c>
      <c r="P195" s="96">
        <v>717716130.49388313</v>
      </c>
      <c r="Q195" s="96">
        <v>858802035.92814374</v>
      </c>
      <c r="R195" s="96">
        <v>1299105240.7328506</v>
      </c>
      <c r="S195" s="96">
        <v>1467346059.9971294</v>
      </c>
      <c r="T195" s="96">
        <v>1356591176.8556094</v>
      </c>
      <c r="U195" s="96">
        <v>1511856584.2583251</v>
      </c>
      <c r="V195" s="96">
        <v>1640763204.447814</v>
      </c>
      <c r="W195" s="96">
        <v>1947947524.3334744</v>
      </c>
      <c r="X195" s="96">
        <v>2293621944.366395</v>
      </c>
      <c r="Y195" s="96">
        <v>2545983007.8998361</v>
      </c>
      <c r="Z195" s="96">
        <v>2498068350.6686478</v>
      </c>
      <c r="AA195" s="96">
        <v>2368584969.5328369</v>
      </c>
      <c r="AB195" s="96">
        <v>2562492524.8176055</v>
      </c>
      <c r="AC195" s="96">
        <v>2552526263.0758958</v>
      </c>
      <c r="AD195" s="96">
        <v>2423373088.0735779</v>
      </c>
      <c r="AE195" s="96">
        <v>2648033765.6989908</v>
      </c>
      <c r="AF195" s="96">
        <v>3143848331.3140211</v>
      </c>
      <c r="AG195" s="96">
        <v>3655979702.4564643</v>
      </c>
      <c r="AH195" s="96">
        <v>3546460176.9911504</v>
      </c>
      <c r="AI195" s="96">
        <v>3219730364.996233</v>
      </c>
      <c r="AJ195" s="96">
        <v>3787394957.9831934</v>
      </c>
      <c r="AK195" s="96">
        <v>4377980510.0559816</v>
      </c>
      <c r="AL195" s="96">
        <v>4974550286.1815205</v>
      </c>
      <c r="AM195" s="96">
        <v>5502786069.651742</v>
      </c>
      <c r="AN195" s="96">
        <v>4636057476.4256849</v>
      </c>
      <c r="AO195" s="96">
        <v>5155311077.3899841</v>
      </c>
      <c r="AP195" s="96">
        <v>4936615298.7936687</v>
      </c>
      <c r="AQ195" s="96">
        <v>3789443014.6166177</v>
      </c>
      <c r="AR195" s="96">
        <v>3477038204.0173297</v>
      </c>
      <c r="AS195" s="96">
        <v>3521339699.0740738</v>
      </c>
      <c r="AT195" s="96">
        <v>3081024212.4292445</v>
      </c>
      <c r="AU195" s="96">
        <v>2999511040.1976428</v>
      </c>
      <c r="AV195" s="96">
        <v>3536411824.2958045</v>
      </c>
      <c r="AW195" s="96">
        <v>3927157866.9646463</v>
      </c>
      <c r="AX195" s="96">
        <v>4865892972.2759514</v>
      </c>
      <c r="AY195" s="96">
        <v>8355006706.57899</v>
      </c>
      <c r="AZ195" s="96">
        <v>9545177014.1301041</v>
      </c>
      <c r="BA195" s="96">
        <v>11670840931.817341</v>
      </c>
      <c r="BB195" s="96">
        <v>11619637798.990961</v>
      </c>
      <c r="BC195" s="96">
        <v>14250755231.125656</v>
      </c>
      <c r="BD195" s="96">
        <v>17984910501.897934</v>
      </c>
      <c r="BE195" s="96">
        <v>21295659243.616817</v>
      </c>
      <c r="BF195" s="96">
        <v>21261432791.267544</v>
      </c>
      <c r="BG195" s="96">
        <v>23210682538.392788</v>
      </c>
      <c r="BH195" s="96">
        <v>21723531173.24086</v>
      </c>
      <c r="BI195" s="96">
        <v>20759069103.096073</v>
      </c>
      <c r="BJ195" s="96">
        <v>22742613553.687908</v>
      </c>
      <c r="BK195" s="96">
        <v>24109509852.740246</v>
      </c>
      <c r="BL195" s="96">
        <v>24829107011.07011</v>
      </c>
      <c r="BM195" s="96">
        <v>23591523025.286442</v>
      </c>
    </row>
    <row r="196" spans="1:65" x14ac:dyDescent="0.2">
      <c r="A196" s="96" t="s">
        <v>201</v>
      </c>
      <c r="B196" s="96" t="s">
        <v>560</v>
      </c>
      <c r="C196" s="96" t="s">
        <v>296</v>
      </c>
      <c r="D196" s="96" t="s">
        <v>297</v>
      </c>
      <c r="AI196" s="96">
        <v>65977749036.984436</v>
      </c>
      <c r="AJ196" s="96">
        <v>85500935934.990082</v>
      </c>
      <c r="AK196" s="96">
        <v>94337050693.27269</v>
      </c>
      <c r="AL196" s="96">
        <v>96045645026.178009</v>
      </c>
      <c r="AM196" s="96">
        <v>110803391516.6982</v>
      </c>
      <c r="AN196" s="96">
        <v>142292783505.15466</v>
      </c>
      <c r="AO196" s="96">
        <v>160193242090.42691</v>
      </c>
      <c r="AP196" s="96">
        <v>159357789772.20749</v>
      </c>
      <c r="AQ196" s="96">
        <v>174685791563.56104</v>
      </c>
      <c r="AR196" s="96">
        <v>170031005016.25873</v>
      </c>
      <c r="AS196" s="96">
        <v>172219461126.06705</v>
      </c>
      <c r="AT196" s="96">
        <v>190905493539.16806</v>
      </c>
      <c r="AU196" s="96">
        <v>199072058823.52942</v>
      </c>
      <c r="AV196" s="96">
        <v>217827260805.84198</v>
      </c>
      <c r="AW196" s="96">
        <v>255110181539.80753</v>
      </c>
      <c r="AX196" s="96">
        <v>306144336269.51013</v>
      </c>
      <c r="AY196" s="96">
        <v>344622003093.58081</v>
      </c>
      <c r="AZ196" s="96">
        <v>429028505365.07819</v>
      </c>
      <c r="BA196" s="96">
        <v>533609081852.89728</v>
      </c>
      <c r="BB196" s="96">
        <v>439737508413.19189</v>
      </c>
      <c r="BC196" s="96">
        <v>479834179020.32965</v>
      </c>
      <c r="BD196" s="96">
        <v>528301269069.79883</v>
      </c>
      <c r="BE196" s="96">
        <v>498523568248.11914</v>
      </c>
      <c r="BF196" s="96">
        <v>521016262734.92371</v>
      </c>
      <c r="BG196" s="96">
        <v>542477096211.76099</v>
      </c>
      <c r="BH196" s="96">
        <v>477811911394.08411</v>
      </c>
      <c r="BI196" s="96">
        <v>472630364208.17694</v>
      </c>
      <c r="BJ196" s="96">
        <v>526508877305.32111</v>
      </c>
      <c r="BK196" s="96">
        <v>587408980271.71008</v>
      </c>
      <c r="BL196" s="96">
        <v>595862086928.21094</v>
      </c>
      <c r="BM196" s="96">
        <v>594164690894.93616</v>
      </c>
    </row>
    <row r="197" spans="1:65" x14ac:dyDescent="0.2">
      <c r="A197" s="96" t="s">
        <v>561</v>
      </c>
      <c r="B197" s="96" t="s">
        <v>562</v>
      </c>
      <c r="C197" s="96" t="s">
        <v>296</v>
      </c>
      <c r="D197" s="96" t="s">
        <v>297</v>
      </c>
      <c r="E197" s="96">
        <v>20951544748.056866</v>
      </c>
      <c r="F197" s="96">
        <v>21546817734.296085</v>
      </c>
      <c r="G197" s="96">
        <v>23587218352.415886</v>
      </c>
      <c r="H197" s="96">
        <v>27488662211.942867</v>
      </c>
      <c r="I197" s="96">
        <v>25607056503.340935</v>
      </c>
      <c r="J197" s="96">
        <v>28861405674.862923</v>
      </c>
      <c r="K197" s="96">
        <v>31699952533.330574</v>
      </c>
      <c r="L197" s="96">
        <v>29930459966.888</v>
      </c>
      <c r="M197" s="96">
        <v>31546663898.214005</v>
      </c>
      <c r="N197" s="96">
        <v>35728789857.155693</v>
      </c>
      <c r="O197" s="96">
        <v>43705647335.084747</v>
      </c>
      <c r="P197" s="96">
        <v>42719691252.447258</v>
      </c>
      <c r="Q197" s="96">
        <v>49694109355.736809</v>
      </c>
      <c r="R197" s="96">
        <v>61042750479.877457</v>
      </c>
      <c r="S197" s="96">
        <v>86572444913.694138</v>
      </c>
      <c r="T197" s="96">
        <v>98904272487.524353</v>
      </c>
      <c r="U197" s="96">
        <v>115994705986.04001</v>
      </c>
      <c r="V197" s="96">
        <v>128349182020.62714</v>
      </c>
      <c r="W197" s="96">
        <v>142952715727.65686</v>
      </c>
      <c r="X197" s="96">
        <v>180430210494.81979</v>
      </c>
      <c r="Y197" s="96">
        <v>220714584897.81094</v>
      </c>
      <c r="Z197" s="96">
        <v>309025651336.98566</v>
      </c>
      <c r="AA197" s="96">
        <v>290152995652.42908</v>
      </c>
      <c r="AB197" s="96">
        <v>231378304075.9325</v>
      </c>
      <c r="AC197" s="96">
        <v>211076938737.4339</v>
      </c>
      <c r="AD197" s="96">
        <v>218420763394.72958</v>
      </c>
      <c r="AE197" s="96">
        <v>212064917260.52847</v>
      </c>
      <c r="AF197" s="96">
        <v>234330701651.24591</v>
      </c>
      <c r="AG197" s="96">
        <v>237789332876.34445</v>
      </c>
      <c r="AH197" s="96">
        <v>233212405272.40143</v>
      </c>
      <c r="AI197" s="96">
        <v>370281059113.0481</v>
      </c>
      <c r="AJ197" s="96">
        <v>166845612583.93784</v>
      </c>
      <c r="AK197" s="96">
        <v>159612257447.78937</v>
      </c>
      <c r="AL197" s="96">
        <v>142104833147.06277</v>
      </c>
      <c r="AM197" s="96">
        <v>134377553618.58864</v>
      </c>
      <c r="AN197" s="96">
        <v>172723721947.44254</v>
      </c>
      <c r="AO197" s="96">
        <v>185570788104.6431</v>
      </c>
      <c r="AP197" s="96">
        <v>204791981087.45972</v>
      </c>
      <c r="AQ197" s="96">
        <v>211203444666.53998</v>
      </c>
      <c r="AR197" s="96">
        <v>231806144233.4267</v>
      </c>
      <c r="AS197" s="96">
        <v>270787378668.46024</v>
      </c>
      <c r="AT197" s="96">
        <v>255989031140.17822</v>
      </c>
      <c r="AU197" s="96">
        <v>293685724768.71002</v>
      </c>
      <c r="AV197" s="96">
        <v>318726172381.99969</v>
      </c>
      <c r="AW197" s="96">
        <v>398206423909.42517</v>
      </c>
      <c r="AX197" s="96">
        <v>496717151820.44159</v>
      </c>
      <c r="AY197" s="96">
        <v>627991717795.73755</v>
      </c>
      <c r="AZ197" s="96">
        <v>759249479344.38672</v>
      </c>
      <c r="BA197" s="96">
        <v>956679483956.75244</v>
      </c>
      <c r="BB197" s="96">
        <v>868426150790.7124</v>
      </c>
      <c r="BC197" s="96">
        <v>1025517597337.4525</v>
      </c>
      <c r="BD197" s="96">
        <v>1182591832186.5</v>
      </c>
      <c r="BE197" s="96">
        <v>1297362819141.6924</v>
      </c>
      <c r="BF197" s="96">
        <v>1421498471964.1655</v>
      </c>
      <c r="BG197" s="96">
        <v>1498314647966.9866</v>
      </c>
      <c r="BH197" s="96">
        <v>1319824386706.791</v>
      </c>
      <c r="BI197" s="96">
        <v>1212331923187.3423</v>
      </c>
      <c r="BJ197" s="96">
        <v>1266378114995.3977</v>
      </c>
      <c r="BK197" s="96">
        <v>1332425550522.6294</v>
      </c>
      <c r="BL197" s="96">
        <v>1399441249557.8774</v>
      </c>
      <c r="BM197" s="96">
        <v>1303276093315.239</v>
      </c>
    </row>
    <row r="198" spans="1:65" x14ac:dyDescent="0.2">
      <c r="A198" s="96" t="s">
        <v>563</v>
      </c>
      <c r="B198" s="96" t="s">
        <v>564</v>
      </c>
      <c r="C198" s="96" t="s">
        <v>296</v>
      </c>
      <c r="D198" s="96" t="s">
        <v>297</v>
      </c>
      <c r="E198" s="96">
        <v>1691900000</v>
      </c>
      <c r="F198" s="96">
        <v>1865100000</v>
      </c>
      <c r="G198" s="96">
        <v>2094400000</v>
      </c>
      <c r="H198" s="96">
        <v>2333600000</v>
      </c>
      <c r="I198" s="96">
        <v>2570500000</v>
      </c>
      <c r="J198" s="96">
        <v>2881500000</v>
      </c>
      <c r="K198" s="96">
        <v>3170500000</v>
      </c>
      <c r="L198" s="96">
        <v>3532700000</v>
      </c>
      <c r="M198" s="96">
        <v>3941700000</v>
      </c>
      <c r="N198" s="96">
        <v>4460700000</v>
      </c>
      <c r="O198" s="96">
        <v>5034700000</v>
      </c>
      <c r="P198" s="96">
        <v>5646800000</v>
      </c>
      <c r="Q198" s="96">
        <v>6328900000</v>
      </c>
      <c r="R198" s="96">
        <v>7002400000</v>
      </c>
      <c r="S198" s="96">
        <v>7684800000</v>
      </c>
      <c r="T198" s="96">
        <v>8198299999.999999</v>
      </c>
      <c r="U198" s="96">
        <v>8968600000</v>
      </c>
      <c r="V198" s="96">
        <v>9910900000</v>
      </c>
      <c r="W198" s="96">
        <v>11165000000</v>
      </c>
      <c r="X198" s="96">
        <v>12750000000</v>
      </c>
      <c r="Y198" s="96">
        <v>14436100000</v>
      </c>
      <c r="Z198" s="96">
        <v>15955700000</v>
      </c>
      <c r="AA198" s="96">
        <v>16764200000</v>
      </c>
      <c r="AB198" s="96">
        <v>17276600000</v>
      </c>
      <c r="AC198" s="96">
        <v>19162600000</v>
      </c>
      <c r="AD198" s="96">
        <v>20289200000</v>
      </c>
      <c r="AE198" s="96">
        <v>22009300000</v>
      </c>
      <c r="AF198" s="96">
        <v>24025800000</v>
      </c>
      <c r="AG198" s="96">
        <v>26385800000</v>
      </c>
      <c r="AH198" s="96">
        <v>28161200000</v>
      </c>
      <c r="AI198" s="96">
        <v>30603919000</v>
      </c>
      <c r="AJ198" s="96">
        <v>32287031000</v>
      </c>
      <c r="AK198" s="96">
        <v>34630430000</v>
      </c>
      <c r="AL198" s="96">
        <v>36922456000</v>
      </c>
      <c r="AM198" s="96">
        <v>39690630000</v>
      </c>
      <c r="AN198" s="96">
        <v>42647331000</v>
      </c>
      <c r="AO198" s="96">
        <v>45340835000</v>
      </c>
      <c r="AP198" s="96">
        <v>48187039000</v>
      </c>
      <c r="AQ198" s="96">
        <v>54086400000</v>
      </c>
      <c r="AR198" s="96">
        <v>57841000000</v>
      </c>
      <c r="AS198" s="96">
        <v>61701800000</v>
      </c>
      <c r="AT198" s="96">
        <v>69208400000</v>
      </c>
      <c r="AU198" s="96">
        <v>71623500000</v>
      </c>
      <c r="AV198" s="96">
        <v>74827400000</v>
      </c>
      <c r="AW198" s="96">
        <v>80322313000</v>
      </c>
      <c r="AX198" s="96">
        <v>83914521300</v>
      </c>
      <c r="AY198" s="96">
        <v>87276164400</v>
      </c>
      <c r="AZ198" s="96">
        <v>89524131600</v>
      </c>
      <c r="BA198" s="96">
        <v>93639300000</v>
      </c>
      <c r="BB198" s="96">
        <v>96385600000</v>
      </c>
      <c r="BC198" s="96">
        <v>98381300000</v>
      </c>
      <c r="BD198" s="96">
        <v>100351700000</v>
      </c>
      <c r="BE198" s="96">
        <v>101564800000</v>
      </c>
      <c r="BF198" s="96">
        <v>102450000000</v>
      </c>
      <c r="BG198" s="96">
        <v>102445800000</v>
      </c>
      <c r="BH198" s="96">
        <v>103375500000</v>
      </c>
      <c r="BI198" s="96">
        <v>104336700000</v>
      </c>
      <c r="BJ198" s="96">
        <v>103445500000</v>
      </c>
      <c r="BK198" s="96">
        <v>100925000000</v>
      </c>
      <c r="BL198" s="96">
        <v>104914600000</v>
      </c>
      <c r="BM198" s="96">
        <v>103138300000</v>
      </c>
    </row>
    <row r="199" spans="1:65" x14ac:dyDescent="0.2">
      <c r="A199" s="96" t="s">
        <v>565</v>
      </c>
      <c r="B199" s="96" t="s">
        <v>566</v>
      </c>
      <c r="C199" s="96" t="s">
        <v>296</v>
      </c>
      <c r="D199" s="96" t="s">
        <v>297</v>
      </c>
    </row>
    <row r="200" spans="1:65" x14ac:dyDescent="0.2">
      <c r="A200" s="96" t="s">
        <v>202</v>
      </c>
      <c r="B200" s="96" t="s">
        <v>567</v>
      </c>
      <c r="C200" s="96" t="s">
        <v>296</v>
      </c>
      <c r="D200" s="96" t="s">
        <v>297</v>
      </c>
      <c r="E200" s="96">
        <v>3193200404.3729734</v>
      </c>
      <c r="F200" s="96">
        <v>3417516639.3759632</v>
      </c>
      <c r="G200" s="96">
        <v>3668222357.6570182</v>
      </c>
      <c r="H200" s="96">
        <v>3905734459.7269282</v>
      </c>
      <c r="I200" s="96">
        <v>4235608177.6710229</v>
      </c>
      <c r="J200" s="96">
        <v>4687464054.834548</v>
      </c>
      <c r="K200" s="96">
        <v>5135387845.971077</v>
      </c>
      <c r="L200" s="96">
        <v>5740241165.634326</v>
      </c>
      <c r="M200" s="96">
        <v>6354262628.3353748</v>
      </c>
      <c r="N200" s="96">
        <v>6969025825.628685</v>
      </c>
      <c r="O200" s="96">
        <v>8108235704.3235703</v>
      </c>
      <c r="P200" s="96">
        <v>9201604240.2826862</v>
      </c>
      <c r="Q200" s="96">
        <v>11239117865.085249</v>
      </c>
      <c r="R200" s="96">
        <v>15090564186.426819</v>
      </c>
      <c r="S200" s="96">
        <v>17512391475.927387</v>
      </c>
      <c r="T200" s="96">
        <v>19347607843.137253</v>
      </c>
      <c r="U200" s="96">
        <v>20332831564.98674</v>
      </c>
      <c r="V200" s="96">
        <v>21439523310.633842</v>
      </c>
      <c r="W200" s="96">
        <v>23487614051.094891</v>
      </c>
      <c r="X200" s="96">
        <v>26622819672.131149</v>
      </c>
      <c r="Y200" s="96">
        <v>32896519823.788544</v>
      </c>
      <c r="Z200" s="96">
        <v>31977276872.964169</v>
      </c>
      <c r="AA200" s="96">
        <v>30527754793.138245</v>
      </c>
      <c r="AB200" s="96">
        <v>27239650741.947159</v>
      </c>
      <c r="AC200" s="96">
        <v>25217969049.575459</v>
      </c>
      <c r="AD200" s="96">
        <v>27115807742.087303</v>
      </c>
      <c r="AE200" s="96">
        <v>38745901353.70594</v>
      </c>
      <c r="AF200" s="96">
        <v>48182925857.407143</v>
      </c>
      <c r="AG200" s="96">
        <v>56347250696.37883</v>
      </c>
      <c r="AH200" s="96">
        <v>60594092182.327477</v>
      </c>
      <c r="AI200" s="96">
        <v>78713860216.565887</v>
      </c>
      <c r="AJ200" s="96">
        <v>89233599278.479248</v>
      </c>
      <c r="AK200" s="96">
        <v>107592098307.09831</v>
      </c>
      <c r="AL200" s="96">
        <v>95009751901.259186</v>
      </c>
      <c r="AM200" s="96">
        <v>99688641304.347824</v>
      </c>
      <c r="AN200" s="96">
        <v>118122007430.01193</v>
      </c>
      <c r="AO200" s="96">
        <v>122630089680.27034</v>
      </c>
      <c r="AP200" s="96">
        <v>117016535162.95026</v>
      </c>
      <c r="AQ200" s="96">
        <v>123946327916.29564</v>
      </c>
      <c r="AR200" s="96">
        <v>127427343916.47134</v>
      </c>
      <c r="AS200" s="96">
        <v>118310710337.20288</v>
      </c>
      <c r="AT200" s="96">
        <v>121498889485.45862</v>
      </c>
      <c r="AU200" s="96">
        <v>134156091661.96123</v>
      </c>
      <c r="AV200" s="96">
        <v>164862142212.18961</v>
      </c>
      <c r="AW200" s="96">
        <v>189034502110.75241</v>
      </c>
      <c r="AX200" s="96">
        <v>197180330804.62628</v>
      </c>
      <c r="AY200" s="96">
        <v>208581694893.99072</v>
      </c>
      <c r="AZ200" s="96">
        <v>240190803449.21982</v>
      </c>
      <c r="BA200" s="96">
        <v>262344779551.77969</v>
      </c>
      <c r="BB200" s="96">
        <v>243701635176.4379</v>
      </c>
      <c r="BC200" s="96">
        <v>237880908317.65213</v>
      </c>
      <c r="BD200" s="96">
        <v>244797226567.1087</v>
      </c>
      <c r="BE200" s="96">
        <v>216236608773.97641</v>
      </c>
      <c r="BF200" s="96">
        <v>226369502104.23566</v>
      </c>
      <c r="BG200" s="96">
        <v>229596170846.99496</v>
      </c>
      <c r="BH200" s="96">
        <v>199313894327.4855</v>
      </c>
      <c r="BI200" s="96">
        <v>206286022781.89377</v>
      </c>
      <c r="BJ200" s="96">
        <v>220811110492.1489</v>
      </c>
      <c r="BK200" s="96">
        <v>242194788533.53748</v>
      </c>
      <c r="BL200" s="96">
        <v>239510770948.27414</v>
      </c>
      <c r="BM200" s="96">
        <v>231255587276.74149</v>
      </c>
    </row>
    <row r="201" spans="1:65" x14ac:dyDescent="0.2">
      <c r="A201" s="96" t="s">
        <v>198</v>
      </c>
      <c r="B201" s="96" t="s">
        <v>568</v>
      </c>
      <c r="C201" s="96" t="s">
        <v>296</v>
      </c>
      <c r="D201" s="96" t="s">
        <v>297</v>
      </c>
      <c r="J201" s="96">
        <v>443587301.58730161</v>
      </c>
      <c r="K201" s="96">
        <v>465888888.8888889</v>
      </c>
      <c r="L201" s="96">
        <v>492674603.17460316</v>
      </c>
      <c r="M201" s="96">
        <v>517650793.65079367</v>
      </c>
      <c r="N201" s="96">
        <v>556293650.79365075</v>
      </c>
      <c r="O201" s="96">
        <v>594611111.11111116</v>
      </c>
      <c r="P201" s="96">
        <v>664571428.57142854</v>
      </c>
      <c r="Q201" s="96">
        <v>769039682.53968251</v>
      </c>
      <c r="R201" s="96">
        <v>995531746.03174603</v>
      </c>
      <c r="S201" s="96">
        <v>1333475396.8253968</v>
      </c>
      <c r="T201" s="96">
        <v>1511420634.920635</v>
      </c>
      <c r="U201" s="96">
        <v>1698960317.4603174</v>
      </c>
      <c r="V201" s="96">
        <v>2092158730.1587303</v>
      </c>
      <c r="W201" s="96">
        <v>2559857142.8571429</v>
      </c>
      <c r="X201" s="96">
        <v>3416777777.7777777</v>
      </c>
      <c r="Y201" s="96">
        <v>4448087301.5873013</v>
      </c>
      <c r="Z201" s="96">
        <v>5624515873.015873</v>
      </c>
      <c r="AA201" s="96">
        <v>5419411764.7058821</v>
      </c>
      <c r="AB201" s="96">
        <v>5673248726.180089</v>
      </c>
      <c r="AC201" s="96">
        <v>4502462807.0601978</v>
      </c>
      <c r="AD201" s="96">
        <v>3282449235.8726115</v>
      </c>
      <c r="AE201" s="96">
        <v>3723993942.7200422</v>
      </c>
      <c r="AF201" s="96">
        <v>3971044723.8015423</v>
      </c>
      <c r="AG201" s="96">
        <v>4255683528.3396788</v>
      </c>
      <c r="AH201" s="96">
        <v>4757732199.9667768</v>
      </c>
      <c r="AI201" s="96">
        <v>5812114523.0270205</v>
      </c>
      <c r="AJ201" s="96">
        <v>6984367762.9037123</v>
      </c>
      <c r="AK201" s="96">
        <v>7157424031.0604544</v>
      </c>
      <c r="AL201" s="96">
        <v>7249533620.3061399</v>
      </c>
      <c r="AM201" s="96">
        <v>7870982004.8195047</v>
      </c>
      <c r="AN201" s="96">
        <v>9062131475.0231781</v>
      </c>
      <c r="AO201" s="96">
        <v>9788391780.52421</v>
      </c>
      <c r="AP201" s="96">
        <v>9965225678.05093</v>
      </c>
      <c r="AQ201" s="96">
        <v>9260481572.4246197</v>
      </c>
      <c r="AR201" s="96">
        <v>8837070235.5189209</v>
      </c>
      <c r="AS201" s="96">
        <v>8855705139.5585651</v>
      </c>
      <c r="AT201" s="96">
        <v>8495806432.1846695</v>
      </c>
      <c r="AU201" s="96">
        <v>7196260656.8455591</v>
      </c>
      <c r="AV201" s="96">
        <v>7691367471.1799183</v>
      </c>
      <c r="AW201" s="96">
        <v>9624440836.2930946</v>
      </c>
      <c r="AX201" s="96">
        <v>10737500188.112309</v>
      </c>
      <c r="AY201" s="96">
        <v>13429430050.260954</v>
      </c>
      <c r="AZ201" s="96">
        <v>17856270473.152958</v>
      </c>
      <c r="BA201" s="96">
        <v>24616537618.232498</v>
      </c>
      <c r="BB201" s="96">
        <v>22355601273.354515</v>
      </c>
      <c r="BC201" s="96">
        <v>27237782849.6908</v>
      </c>
      <c r="BD201" s="96">
        <v>33756238766.500004</v>
      </c>
      <c r="BE201" s="96">
        <v>33296438306.474674</v>
      </c>
      <c r="BF201" s="96">
        <v>38651334287.67318</v>
      </c>
      <c r="BG201" s="96">
        <v>40377987208.68898</v>
      </c>
      <c r="BH201" s="96">
        <v>36211372702.808464</v>
      </c>
      <c r="BI201" s="96">
        <v>36089550659.091446</v>
      </c>
      <c r="BJ201" s="96">
        <v>38997129473.555794</v>
      </c>
      <c r="BK201" s="96">
        <v>40225448340.632164</v>
      </c>
      <c r="BL201" s="96">
        <v>37906944074.612778</v>
      </c>
      <c r="BM201" s="96">
        <v>35304238230.11319</v>
      </c>
    </row>
    <row r="202" spans="1:65" x14ac:dyDescent="0.2">
      <c r="A202" s="96" t="s">
        <v>569</v>
      </c>
      <c r="B202" s="96" t="s">
        <v>570</v>
      </c>
      <c r="C202" s="96" t="s">
        <v>296</v>
      </c>
      <c r="D202" s="96" t="s">
        <v>297</v>
      </c>
      <c r="AM202" s="96">
        <v>2843300000</v>
      </c>
      <c r="AN202" s="96">
        <v>3282800000</v>
      </c>
      <c r="AO202" s="96">
        <v>3409600000</v>
      </c>
      <c r="AP202" s="96">
        <v>3759800000</v>
      </c>
      <c r="AQ202" s="96">
        <v>4067800000</v>
      </c>
      <c r="AR202" s="96">
        <v>4271200000</v>
      </c>
      <c r="AS202" s="96">
        <v>4313600000</v>
      </c>
      <c r="AT202" s="96">
        <v>4003700000</v>
      </c>
      <c r="AU202" s="96">
        <v>3555800000</v>
      </c>
      <c r="AV202" s="96">
        <v>3968000000</v>
      </c>
      <c r="AW202" s="96">
        <v>4603100000</v>
      </c>
      <c r="AX202" s="96">
        <v>5125700000</v>
      </c>
      <c r="AY202" s="96">
        <v>5348300000</v>
      </c>
      <c r="AZ202" s="96">
        <v>5815700000</v>
      </c>
      <c r="BA202" s="96">
        <v>7310400000</v>
      </c>
      <c r="BB202" s="96">
        <v>8085700000</v>
      </c>
      <c r="BC202" s="96">
        <v>9681500000</v>
      </c>
      <c r="BD202" s="96">
        <v>11186100000</v>
      </c>
      <c r="BE202" s="96">
        <v>12208400000</v>
      </c>
      <c r="BF202" s="96">
        <v>13515500000</v>
      </c>
      <c r="BG202" s="96">
        <v>13989700000</v>
      </c>
      <c r="BH202" s="96">
        <v>13972400000</v>
      </c>
      <c r="BI202" s="96">
        <v>15405400000</v>
      </c>
      <c r="BJ202" s="96">
        <v>16128000000</v>
      </c>
      <c r="BK202" s="96">
        <v>16276600000</v>
      </c>
      <c r="BL202" s="96">
        <v>17133500000</v>
      </c>
      <c r="BM202" s="96">
        <v>15561300000</v>
      </c>
    </row>
    <row r="203" spans="1:65" x14ac:dyDescent="0.2">
      <c r="A203" s="96" t="s">
        <v>571</v>
      </c>
      <c r="B203" s="96" t="s">
        <v>572</v>
      </c>
      <c r="C203" s="96" t="s">
        <v>296</v>
      </c>
      <c r="D203" s="96" t="s">
        <v>297</v>
      </c>
      <c r="T203" s="96">
        <v>1137259299.5467772</v>
      </c>
      <c r="U203" s="96">
        <v>1140381139.6438673</v>
      </c>
      <c r="V203" s="96">
        <v>1189782665.0114713</v>
      </c>
      <c r="W203" s="96">
        <v>1379853168.0075114</v>
      </c>
      <c r="X203" s="96">
        <v>1690559859.0681674</v>
      </c>
      <c r="Y203" s="96">
        <v>1962197369.3156483</v>
      </c>
      <c r="Z203" s="96">
        <v>2021548448.2152283</v>
      </c>
      <c r="AA203" s="96">
        <v>1973921703.1152859</v>
      </c>
      <c r="AB203" s="96">
        <v>1877389501.4873748</v>
      </c>
      <c r="AC203" s="96">
        <v>1978084000.5796144</v>
      </c>
      <c r="AD203" s="96">
        <v>1873088828.4140925</v>
      </c>
      <c r="AE203" s="96">
        <v>2042954223.6083829</v>
      </c>
      <c r="AF203" s="96">
        <v>1985438460.2735527</v>
      </c>
      <c r="AG203" s="96">
        <v>2031694929.0111694</v>
      </c>
      <c r="AH203" s="96">
        <v>2100010347.0262644</v>
      </c>
      <c r="AI203" s="96">
        <v>2351147698.5783701</v>
      </c>
      <c r="AJ203" s="96">
        <v>2500506841.4018006</v>
      </c>
      <c r="AK203" s="96">
        <v>2742975755.6404462</v>
      </c>
      <c r="AL203" s="96">
        <v>2907993080.7025847</v>
      </c>
      <c r="AM203" s="96">
        <v>3426022226.8185101</v>
      </c>
      <c r="AN203" s="96">
        <v>3716833602.5178947</v>
      </c>
      <c r="AO203" s="96">
        <v>3978702294.718358</v>
      </c>
      <c r="AP203" s="96">
        <v>3985636424.3125896</v>
      </c>
      <c r="AQ203" s="96">
        <v>3413029052.478281</v>
      </c>
      <c r="AR203" s="96">
        <v>3754359598.3295784</v>
      </c>
      <c r="AS203" s="96">
        <v>3444921946.7691264</v>
      </c>
      <c r="AT203" s="96">
        <v>3395627454.7441192</v>
      </c>
      <c r="AU203" s="96">
        <v>3564053859.6579838</v>
      </c>
      <c r="AV203" s="96">
        <v>4178053060.696341</v>
      </c>
      <c r="AW203" s="96">
        <v>4818328883.275589</v>
      </c>
      <c r="AX203" s="96">
        <v>5329582188.2023954</v>
      </c>
      <c r="AY203" s="96">
        <v>5613654035.0073547</v>
      </c>
      <c r="AZ203" s="96">
        <v>6192507684.0689993</v>
      </c>
      <c r="BA203" s="96">
        <v>6609313685.018548</v>
      </c>
      <c r="BB203" s="96">
        <v>5916221183.8763123</v>
      </c>
      <c r="BC203" s="96">
        <v>6566824402.1809673</v>
      </c>
      <c r="BD203" s="96">
        <v>7713434654.2109432</v>
      </c>
      <c r="BE203" s="96">
        <v>8187035163.2264166</v>
      </c>
      <c r="BF203" s="96">
        <v>8498098714.2393293</v>
      </c>
      <c r="BG203" s="96">
        <v>9226348805.8085461</v>
      </c>
      <c r="BH203" s="96">
        <v>9019943659.004755</v>
      </c>
      <c r="BI203" s="96">
        <v>9453367093.7892761</v>
      </c>
      <c r="BJ203" s="96">
        <v>10213198744.518122</v>
      </c>
      <c r="BK203" s="96">
        <v>10648756157.993597</v>
      </c>
      <c r="BL203" s="96">
        <v>10637424277.521944</v>
      </c>
      <c r="BM203" s="96">
        <v>9170736596.4772682</v>
      </c>
    </row>
    <row r="204" spans="1:65" x14ac:dyDescent="0.2">
      <c r="A204" s="96" t="s">
        <v>573</v>
      </c>
      <c r="B204" s="96" t="s">
        <v>574</v>
      </c>
      <c r="C204" s="96" t="s">
        <v>296</v>
      </c>
      <c r="D204" s="96" t="s">
        <v>297</v>
      </c>
      <c r="E204" s="96">
        <v>1046332223873.9279</v>
      </c>
      <c r="F204" s="96">
        <v>1106297047932.926</v>
      </c>
      <c r="G204" s="96">
        <v>1194518726498.2927</v>
      </c>
      <c r="H204" s="96">
        <v>1286713396893.1155</v>
      </c>
      <c r="I204" s="96">
        <v>1403824814571.8203</v>
      </c>
      <c r="J204" s="96">
        <v>1525224565725.3276</v>
      </c>
      <c r="K204" s="96">
        <v>1672966281754.219</v>
      </c>
      <c r="L204" s="96">
        <v>1795895375018.8279</v>
      </c>
      <c r="M204" s="96">
        <v>1947967064072.0459</v>
      </c>
      <c r="N204" s="96">
        <v>2141876405338.0837</v>
      </c>
      <c r="O204" s="96">
        <v>2338904873088.6519</v>
      </c>
      <c r="P204" s="96">
        <v>2593220311847.2212</v>
      </c>
      <c r="Q204" s="96">
        <v>3008225161321.9531</v>
      </c>
      <c r="R204" s="96">
        <v>3631999239239.8311</v>
      </c>
      <c r="S204" s="96">
        <v>4056157566762.0229</v>
      </c>
      <c r="T204" s="96">
        <v>4544828267736.2725</v>
      </c>
      <c r="U204" s="96">
        <v>4931701506582.4707</v>
      </c>
      <c r="V204" s="96">
        <v>5575613161952.6143</v>
      </c>
      <c r="W204" s="96">
        <v>6699543007604.2266</v>
      </c>
      <c r="X204" s="96">
        <v>7702798684686.7324</v>
      </c>
      <c r="Y204" s="96">
        <v>8529692427301.1963</v>
      </c>
      <c r="Z204" s="96">
        <v>8626038602052.9365</v>
      </c>
      <c r="AA204" s="96">
        <v>8588187250289.124</v>
      </c>
      <c r="AB204" s="96">
        <v>8912666875066.7715</v>
      </c>
      <c r="AC204" s="96">
        <v>9314263461784.7637</v>
      </c>
      <c r="AD204" s="96">
        <v>9807882089555.5059</v>
      </c>
      <c r="AE204" s="96">
        <v>11984015066026.242</v>
      </c>
      <c r="AF204" s="96">
        <v>13894911665053.748</v>
      </c>
      <c r="AG204" s="96">
        <v>15652599177129.783</v>
      </c>
      <c r="AH204" s="96">
        <v>16347923949949.586</v>
      </c>
      <c r="AI204" s="96">
        <v>18350033992484.633</v>
      </c>
      <c r="AJ204" s="96">
        <v>19375760152113.23</v>
      </c>
      <c r="AK204" s="96">
        <v>20806448564406.164</v>
      </c>
      <c r="AL204" s="96">
        <v>20946888231803.824</v>
      </c>
      <c r="AM204" s="96">
        <v>22431285438898.246</v>
      </c>
      <c r="AN204" s="96">
        <v>24875341718315.34</v>
      </c>
      <c r="AO204" s="96">
        <v>24999232594060.035</v>
      </c>
      <c r="AP204" s="96">
        <v>24520554968206.887</v>
      </c>
      <c r="AQ204" s="96">
        <v>24639497506377.34</v>
      </c>
      <c r="AR204" s="96">
        <v>25862526638965.793</v>
      </c>
      <c r="AS204" s="96">
        <v>26294186756224.707</v>
      </c>
      <c r="AT204" s="96">
        <v>26053316129150.449</v>
      </c>
      <c r="AU204" s="96">
        <v>27167091609748.984</v>
      </c>
      <c r="AV204" s="96">
        <v>30472518993901.801</v>
      </c>
      <c r="AW204" s="96">
        <v>33857505694163.848</v>
      </c>
      <c r="AX204" s="96">
        <v>35644199269793.43</v>
      </c>
      <c r="AY204" s="96">
        <v>37518685252839.438</v>
      </c>
      <c r="AZ204" s="96">
        <v>40939860510088.977</v>
      </c>
      <c r="BA204" s="96">
        <v>43279118157071.117</v>
      </c>
      <c r="BB204" s="96">
        <v>40787055338218.211</v>
      </c>
      <c r="BC204" s="96">
        <v>42550729295926.422</v>
      </c>
      <c r="BD204" s="96">
        <v>45685931119833.078</v>
      </c>
      <c r="BE204" s="96">
        <v>45641024931446.828</v>
      </c>
      <c r="BF204" s="96">
        <v>46101860324218.234</v>
      </c>
      <c r="BG204" s="96">
        <v>47060942290187.016</v>
      </c>
      <c r="BH204" s="96">
        <v>44558051121128.219</v>
      </c>
      <c r="BI204" s="96">
        <v>45551709733193.188</v>
      </c>
      <c r="BJ204" s="96">
        <v>47483868055092.805</v>
      </c>
      <c r="BK204" s="96">
        <v>50345397908613.18</v>
      </c>
      <c r="BL204" s="96">
        <v>50795259523739.906</v>
      </c>
      <c r="BM204" s="96">
        <v>49308104492761.531</v>
      </c>
    </row>
    <row r="205" spans="1:65" x14ac:dyDescent="0.2">
      <c r="A205" s="96" t="s">
        <v>575</v>
      </c>
      <c r="B205" s="96" t="s">
        <v>576</v>
      </c>
      <c r="C205" s="96" t="s">
        <v>296</v>
      </c>
      <c r="D205" s="96" t="s">
        <v>297</v>
      </c>
      <c r="J205" s="96">
        <v>176534589.60338852</v>
      </c>
      <c r="K205" s="96">
        <v>215659455.01730177</v>
      </c>
      <c r="L205" s="96">
        <v>220984369.12915015</v>
      </c>
      <c r="M205" s="96">
        <v>259590076.29300085</v>
      </c>
      <c r="N205" s="96">
        <v>242943776.86229914</v>
      </c>
      <c r="O205" s="96">
        <v>254035999.21719679</v>
      </c>
      <c r="P205" s="96">
        <v>296613496.87326908</v>
      </c>
      <c r="Q205" s="96">
        <v>325843254.66712266</v>
      </c>
      <c r="R205" s="96">
        <v>431254103.0464766</v>
      </c>
      <c r="S205" s="96">
        <v>555337985.68299127</v>
      </c>
      <c r="T205" s="96">
        <v>690319754.91119242</v>
      </c>
      <c r="U205" s="96">
        <v>732286143.34291017</v>
      </c>
      <c r="V205" s="96">
        <v>793193187.4155699</v>
      </c>
      <c r="W205" s="96">
        <v>1005573294.2076297</v>
      </c>
      <c r="X205" s="96">
        <v>1215031775.2679532</v>
      </c>
      <c r="Y205" s="96">
        <v>1362151523.6899333</v>
      </c>
      <c r="Z205" s="96">
        <v>1279972866.3817177</v>
      </c>
      <c r="AA205" s="96">
        <v>1286462642.6369748</v>
      </c>
      <c r="AB205" s="96">
        <v>1335895286.3917971</v>
      </c>
      <c r="AC205" s="96">
        <v>1378991403.3788133</v>
      </c>
      <c r="AD205" s="96">
        <v>1507230778.8992124</v>
      </c>
      <c r="AE205" s="96">
        <v>2301514717.2980652</v>
      </c>
      <c r="AF205" s="96">
        <v>2543199148.3892965</v>
      </c>
      <c r="AG205" s="96">
        <v>2687472829.62988</v>
      </c>
      <c r="AH205" s="96">
        <v>2636461517.105197</v>
      </c>
      <c r="AI205" s="96">
        <v>3181206304.8154917</v>
      </c>
      <c r="AJ205" s="96">
        <v>3267367609.8952813</v>
      </c>
      <c r="AK205" s="96">
        <v>3558215110.2480865</v>
      </c>
      <c r="AL205" s="96">
        <v>3694600399.8922482</v>
      </c>
      <c r="AM205" s="96">
        <v>3522272321.4076638</v>
      </c>
      <c r="AN205" s="96">
        <v>3982374845.9270854</v>
      </c>
      <c r="AO205" s="96">
        <v>3954696873.7489181</v>
      </c>
      <c r="AP205" s="96">
        <v>3567062511.8729267</v>
      </c>
      <c r="AQ205" s="96">
        <v>3775160797.3892775</v>
      </c>
      <c r="AR205" s="96">
        <v>3797016068.6968808</v>
      </c>
      <c r="AS205" s="96">
        <v>3447543137.9414983</v>
      </c>
    </row>
    <row r="206" spans="1:65" x14ac:dyDescent="0.2">
      <c r="A206" s="96" t="s">
        <v>203</v>
      </c>
      <c r="B206" s="96" t="s">
        <v>577</v>
      </c>
      <c r="C206" s="96" t="s">
        <v>296</v>
      </c>
      <c r="D206" s="96" t="s">
        <v>297</v>
      </c>
      <c r="O206" s="96">
        <v>301791301.79130179</v>
      </c>
      <c r="P206" s="96">
        <v>387700084.24599832</v>
      </c>
      <c r="Q206" s="96">
        <v>510259940.72047424</v>
      </c>
      <c r="R206" s="96">
        <v>793884368.04043734</v>
      </c>
      <c r="S206" s="96">
        <v>2401403227.4408469</v>
      </c>
      <c r="T206" s="96">
        <v>2512784033.3782787</v>
      </c>
      <c r="U206" s="96">
        <v>3284301332.1895342</v>
      </c>
      <c r="V206" s="96">
        <v>3617580171.7605457</v>
      </c>
      <c r="W206" s="96">
        <v>4052000412.7008691</v>
      </c>
      <c r="X206" s="96">
        <v>5633000318.0240107</v>
      </c>
      <c r="Y206" s="96">
        <v>7829094613.0708227</v>
      </c>
      <c r="Z206" s="96">
        <v>8661263763.7362633</v>
      </c>
      <c r="AA206" s="96">
        <v>7596703214.2857141</v>
      </c>
      <c r="AB206" s="96">
        <v>6467582307.6923075</v>
      </c>
      <c r="AC206" s="96">
        <v>6704395824.1758242</v>
      </c>
      <c r="AD206" s="96">
        <v>6153296456.0439558</v>
      </c>
      <c r="AE206" s="96">
        <v>5053021950.5494499</v>
      </c>
      <c r="AF206" s="96">
        <v>5446428681.3186808</v>
      </c>
      <c r="AG206" s="96">
        <v>6038187032.9670324</v>
      </c>
      <c r="AH206" s="96">
        <v>6487912087.9120874</v>
      </c>
      <c r="AI206" s="96">
        <v>7360439423.0769224</v>
      </c>
      <c r="AJ206" s="96">
        <v>6883516483.5164833</v>
      </c>
      <c r="AK206" s="96">
        <v>7646153983.5164833</v>
      </c>
      <c r="AL206" s="96">
        <v>7156593653.8461533</v>
      </c>
      <c r="AM206" s="96">
        <v>7374450769.2307692</v>
      </c>
      <c r="AN206" s="96">
        <v>8137911978.0219774</v>
      </c>
      <c r="AO206" s="96">
        <v>9059340384.6153851</v>
      </c>
      <c r="AP206" s="96">
        <v>11297802115.384615</v>
      </c>
      <c r="AQ206" s="96">
        <v>10255495027.472527</v>
      </c>
      <c r="AR206" s="96">
        <v>12393131868.131868</v>
      </c>
      <c r="AS206" s="96">
        <v>17759890109.89011</v>
      </c>
      <c r="AT206" s="96">
        <v>17538461538.461536</v>
      </c>
      <c r="AU206" s="96">
        <v>19363736263.736263</v>
      </c>
      <c r="AV206" s="96">
        <v>23533791208.791206</v>
      </c>
      <c r="AW206" s="96">
        <v>31734065934.065933</v>
      </c>
      <c r="AX206" s="96">
        <v>44530494505.494507</v>
      </c>
      <c r="AY206" s="96">
        <v>60882142857.142853</v>
      </c>
      <c r="AZ206" s="96">
        <v>79712087912.087906</v>
      </c>
      <c r="BA206" s="96">
        <v>115270054945.05495</v>
      </c>
      <c r="BB206" s="96">
        <v>97798351648.351639</v>
      </c>
      <c r="BC206" s="96">
        <v>125122306346.15384</v>
      </c>
      <c r="BD206" s="96">
        <v>167775268614.03708</v>
      </c>
      <c r="BE206" s="96">
        <v>186833502362.1283</v>
      </c>
      <c r="BF206" s="96">
        <v>198727642979.29669</v>
      </c>
      <c r="BG206" s="96">
        <v>206224598564.62387</v>
      </c>
      <c r="BH206" s="96">
        <v>161739955577.7478</v>
      </c>
      <c r="BI206" s="96">
        <v>151732181857.11346</v>
      </c>
      <c r="BJ206" s="96">
        <v>161099122215.30661</v>
      </c>
      <c r="BK206" s="96">
        <v>183334953813.20877</v>
      </c>
      <c r="BL206" s="96">
        <v>175837550996.18515</v>
      </c>
      <c r="BM206" s="96">
        <v>146373588866.51099</v>
      </c>
    </row>
    <row r="207" spans="1:65" x14ac:dyDescent="0.2">
      <c r="A207" s="96" t="s">
        <v>204</v>
      </c>
      <c r="B207" s="96" t="s">
        <v>578</v>
      </c>
      <c r="C207" s="96" t="s">
        <v>296</v>
      </c>
      <c r="D207" s="96" t="s">
        <v>297</v>
      </c>
      <c r="AF207" s="96">
        <v>38413636363.63636</v>
      </c>
      <c r="AG207" s="96">
        <v>40809523809.523811</v>
      </c>
      <c r="AH207" s="96">
        <v>42105263157.894737</v>
      </c>
      <c r="AI207" s="96">
        <v>38995454545.454544</v>
      </c>
      <c r="AJ207" s="96">
        <v>28998684210.526318</v>
      </c>
      <c r="AK207" s="96">
        <v>25121666666.666668</v>
      </c>
      <c r="AL207" s="96">
        <v>26362894736.842106</v>
      </c>
      <c r="AM207" s="96">
        <v>30074440483.383686</v>
      </c>
      <c r="AN207" s="96">
        <v>37435317265.125427</v>
      </c>
      <c r="AO207" s="96">
        <v>36937074278.300354</v>
      </c>
      <c r="AP207" s="96">
        <v>35574916294.64286</v>
      </c>
      <c r="AQ207" s="96">
        <v>41694118972.510139</v>
      </c>
      <c r="AR207" s="96">
        <v>35952781582.208305</v>
      </c>
      <c r="AS207" s="96">
        <v>37253259016.997559</v>
      </c>
      <c r="AT207" s="96">
        <v>40394824679.123222</v>
      </c>
      <c r="AU207" s="96">
        <v>46066101951.293304</v>
      </c>
      <c r="AV207" s="96">
        <v>57806506024.09639</v>
      </c>
      <c r="AW207" s="96">
        <v>74972669056.592209</v>
      </c>
      <c r="AX207" s="96">
        <v>98452791982.702408</v>
      </c>
      <c r="AY207" s="96">
        <v>122022997508.00996</v>
      </c>
      <c r="AZ207" s="96">
        <v>174585202805.23315</v>
      </c>
      <c r="BA207" s="96">
        <v>214313628965.02441</v>
      </c>
      <c r="BB207" s="96">
        <v>174103695930.21347</v>
      </c>
      <c r="BC207" s="96">
        <v>166309355234.58887</v>
      </c>
      <c r="BD207" s="96">
        <v>183326740143.01648</v>
      </c>
      <c r="BE207" s="96">
        <v>170635805316.87909</v>
      </c>
      <c r="BF207" s="96">
        <v>190801346194.29669</v>
      </c>
      <c r="BG207" s="96">
        <v>199959363430.07285</v>
      </c>
      <c r="BH207" s="96">
        <v>177729210874.50385</v>
      </c>
      <c r="BI207" s="96">
        <v>188128818486.40128</v>
      </c>
      <c r="BJ207" s="96">
        <v>211695422578.65515</v>
      </c>
      <c r="BK207" s="96">
        <v>241457403085.0416</v>
      </c>
      <c r="BL207" s="96">
        <v>249696854574.19949</v>
      </c>
      <c r="BM207" s="96">
        <v>248715551366.63525</v>
      </c>
    </row>
    <row r="208" spans="1:65" x14ac:dyDescent="0.2">
      <c r="A208" s="96" t="s">
        <v>579</v>
      </c>
      <c r="B208" s="96" t="s">
        <v>580</v>
      </c>
      <c r="C208" s="96" t="s">
        <v>296</v>
      </c>
      <c r="D208" s="96" t="s">
        <v>297</v>
      </c>
      <c r="AG208" s="96">
        <v>554713455149.50159</v>
      </c>
      <c r="AH208" s="96">
        <v>506500173960.26923</v>
      </c>
      <c r="AI208" s="96">
        <v>516814274021.95587</v>
      </c>
      <c r="AJ208" s="96">
        <v>517962962962.96295</v>
      </c>
      <c r="AK208" s="96">
        <v>460290556900.72638</v>
      </c>
      <c r="AL208" s="96">
        <v>435083713850.83716</v>
      </c>
      <c r="AM208" s="96">
        <v>395077301248.46368</v>
      </c>
      <c r="AN208" s="96">
        <v>395537185734.85437</v>
      </c>
      <c r="AO208" s="96">
        <v>391724890744.49817</v>
      </c>
      <c r="AP208" s="96">
        <v>404928954191.87555</v>
      </c>
      <c r="AQ208" s="96">
        <v>270955486862.44205</v>
      </c>
      <c r="AR208" s="96">
        <v>195907128350.9342</v>
      </c>
      <c r="AS208" s="96">
        <v>259710142196.94278</v>
      </c>
      <c r="AT208" s="96">
        <v>306602070620.50049</v>
      </c>
      <c r="AU208" s="96">
        <v>345470494417.86279</v>
      </c>
      <c r="AV208" s="96">
        <v>430347770731.7868</v>
      </c>
      <c r="AW208" s="96">
        <v>591016690742.79761</v>
      </c>
      <c r="AX208" s="96">
        <v>764017107992.39148</v>
      </c>
      <c r="AY208" s="96">
        <v>989930542278.69519</v>
      </c>
      <c r="AZ208" s="96">
        <v>1299705764823.6177</v>
      </c>
      <c r="BA208" s="96">
        <v>1660846387624.7842</v>
      </c>
      <c r="BB208" s="96">
        <v>1222644282201.8625</v>
      </c>
      <c r="BC208" s="96">
        <v>1524917468442.0063</v>
      </c>
      <c r="BD208" s="96">
        <v>2045925608274.3691</v>
      </c>
      <c r="BE208" s="96">
        <v>2208295773643.1494</v>
      </c>
      <c r="BF208" s="96">
        <v>2292473246621.0806</v>
      </c>
      <c r="BG208" s="96">
        <v>2059241965490.8254</v>
      </c>
      <c r="BH208" s="96">
        <v>1363481063446.7661</v>
      </c>
      <c r="BI208" s="96">
        <v>1276786979221.8135</v>
      </c>
      <c r="BJ208" s="96">
        <v>1574199387070.8982</v>
      </c>
      <c r="BK208" s="96">
        <v>1657328865709.9863</v>
      </c>
      <c r="BL208" s="96">
        <v>1687448525466.6135</v>
      </c>
      <c r="BM208" s="96">
        <v>1483497784867.6025</v>
      </c>
    </row>
    <row r="209" spans="1:65" x14ac:dyDescent="0.2">
      <c r="A209" s="96" t="s">
        <v>206</v>
      </c>
      <c r="B209" s="96" t="s">
        <v>581</v>
      </c>
      <c r="C209" s="96" t="s">
        <v>296</v>
      </c>
      <c r="D209" s="96" t="s">
        <v>297</v>
      </c>
      <c r="E209" s="96">
        <v>119000024</v>
      </c>
      <c r="F209" s="96">
        <v>122000016</v>
      </c>
      <c r="G209" s="96">
        <v>125000008</v>
      </c>
      <c r="H209" s="96">
        <v>128000000</v>
      </c>
      <c r="I209" s="96">
        <v>129999994</v>
      </c>
      <c r="J209" s="96">
        <v>148799980</v>
      </c>
      <c r="K209" s="96">
        <v>124525702.85714285</v>
      </c>
      <c r="L209" s="96">
        <v>159560018</v>
      </c>
      <c r="M209" s="96">
        <v>172200018</v>
      </c>
      <c r="N209" s="96">
        <v>188700037</v>
      </c>
      <c r="O209" s="96">
        <v>219900006</v>
      </c>
      <c r="P209" s="96">
        <v>222952578.19638079</v>
      </c>
      <c r="Q209" s="96">
        <v>246457838.33668095</v>
      </c>
      <c r="R209" s="96">
        <v>290746157.14592123</v>
      </c>
      <c r="S209" s="96">
        <v>308458423.18385434</v>
      </c>
      <c r="T209" s="96">
        <v>571863295.74012244</v>
      </c>
      <c r="U209" s="96">
        <v>637754162.10109437</v>
      </c>
      <c r="V209" s="96">
        <v>746650558.55468953</v>
      </c>
      <c r="W209" s="96">
        <v>905709147.27018964</v>
      </c>
      <c r="X209" s="96">
        <v>1109346220.5288455</v>
      </c>
      <c r="Y209" s="96">
        <v>1254765349.9318528</v>
      </c>
      <c r="Z209" s="96">
        <v>1407062607.6321445</v>
      </c>
      <c r="AA209" s="96">
        <v>1407242640.2321084</v>
      </c>
      <c r="AB209" s="96">
        <v>1479688125.8852017</v>
      </c>
      <c r="AC209" s="96">
        <v>1587412957.2226286</v>
      </c>
      <c r="AD209" s="96">
        <v>1715625839.1797299</v>
      </c>
      <c r="AE209" s="96">
        <v>1944711061.3088801</v>
      </c>
      <c r="AF209" s="96">
        <v>2157434025.1646729</v>
      </c>
      <c r="AG209" s="96">
        <v>2395493877.5136466</v>
      </c>
      <c r="AH209" s="96">
        <v>2405021932.8999739</v>
      </c>
      <c r="AI209" s="96">
        <v>2550185618.147737</v>
      </c>
      <c r="AJ209" s="96">
        <v>1911600969.7661154</v>
      </c>
      <c r="AK209" s="96">
        <v>2029026704.0270691</v>
      </c>
      <c r="AL209" s="96">
        <v>1971525998.8768487</v>
      </c>
      <c r="AM209" s="96">
        <v>753636370.4545455</v>
      </c>
      <c r="AN209" s="96">
        <v>1293535010.9446747</v>
      </c>
      <c r="AO209" s="96">
        <v>1382334879.4081221</v>
      </c>
      <c r="AP209" s="96">
        <v>1851558301.7001967</v>
      </c>
      <c r="AQ209" s="96">
        <v>1989343495.2184355</v>
      </c>
      <c r="AR209" s="96">
        <v>2155659412.6103973</v>
      </c>
      <c r="AS209" s="96">
        <v>2067528500.406214</v>
      </c>
      <c r="AT209" s="96">
        <v>1965444514.8997083</v>
      </c>
      <c r="AU209" s="96">
        <v>1964779920.7851143</v>
      </c>
      <c r="AV209" s="96">
        <v>2137093489.3193591</v>
      </c>
      <c r="AW209" s="96">
        <v>2375281626.6025229</v>
      </c>
      <c r="AX209" s="96">
        <v>2932213574.7099528</v>
      </c>
      <c r="AY209" s="96">
        <v>3317951468.3702664</v>
      </c>
      <c r="AZ209" s="96">
        <v>4068065928.6412954</v>
      </c>
      <c r="BA209" s="96">
        <v>5177015141.482461</v>
      </c>
      <c r="BB209" s="96">
        <v>5671332137.7986574</v>
      </c>
      <c r="BC209" s="96">
        <v>6121234528.9882593</v>
      </c>
      <c r="BD209" s="96">
        <v>6881038269.6172705</v>
      </c>
      <c r="BE209" s="96">
        <v>7650300319.8299961</v>
      </c>
      <c r="BF209" s="96">
        <v>7815599502.656827</v>
      </c>
      <c r="BG209" s="96">
        <v>8241332516.5499096</v>
      </c>
      <c r="BH209" s="96">
        <v>8539048447.7806501</v>
      </c>
      <c r="BI209" s="96">
        <v>8690485823.145462</v>
      </c>
      <c r="BJ209" s="96">
        <v>9253098954.2776852</v>
      </c>
      <c r="BK209" s="96">
        <v>9640280084.1957226</v>
      </c>
      <c r="BL209" s="96">
        <v>10355974217.373478</v>
      </c>
      <c r="BM209" s="96">
        <v>10333991891.703197</v>
      </c>
    </row>
    <row r="210" spans="1:65" x14ac:dyDescent="0.2">
      <c r="A210" s="96" t="s">
        <v>582</v>
      </c>
      <c r="B210" s="96" t="s">
        <v>583</v>
      </c>
      <c r="C210" s="96" t="s">
        <v>296</v>
      </c>
      <c r="D210" s="96" t="s">
        <v>297</v>
      </c>
      <c r="E210" s="96">
        <v>47170699606.923286</v>
      </c>
      <c r="F210" s="96">
        <v>50331770780.813919</v>
      </c>
      <c r="G210" s="96">
        <v>53721519494.226929</v>
      </c>
      <c r="H210" s="96">
        <v>60426255394.58992</v>
      </c>
      <c r="I210" s="96">
        <v>69179494304.12677</v>
      </c>
      <c r="J210" s="96">
        <v>74296512694.087097</v>
      </c>
      <c r="K210" s="96">
        <v>62475116958.295387</v>
      </c>
      <c r="L210" s="96">
        <v>68733357253.076889</v>
      </c>
      <c r="M210" s="96">
        <v>72039818016.715012</v>
      </c>
      <c r="N210" s="96">
        <v>79195490145.286285</v>
      </c>
      <c r="O210" s="96">
        <v>85737283039.652252</v>
      </c>
      <c r="P210" s="96">
        <v>91195879601.418365</v>
      </c>
      <c r="Q210" s="96">
        <v>91680529302.174454</v>
      </c>
      <c r="R210" s="96">
        <v>104812500642.21977</v>
      </c>
      <c r="S210" s="96">
        <v>126972253469.31381</v>
      </c>
      <c r="T210" s="96">
        <v>135907831613.68289</v>
      </c>
      <c r="U210" s="96">
        <v>132647805505.07553</v>
      </c>
      <c r="V210" s="96">
        <v>153599832378.00092</v>
      </c>
      <c r="W210" s="96">
        <v>174773663985.8219</v>
      </c>
      <c r="X210" s="96">
        <v>195751155053.95007</v>
      </c>
      <c r="Y210" s="96">
        <v>236032168287.02356</v>
      </c>
      <c r="Z210" s="96">
        <v>250213642682.9928</v>
      </c>
      <c r="AA210" s="96">
        <v>258869184632.76877</v>
      </c>
      <c r="AB210" s="96">
        <v>274032732754.83774</v>
      </c>
      <c r="AC210" s="96">
        <v>272757831561.65884</v>
      </c>
      <c r="AD210" s="96">
        <v>296598984608.84131</v>
      </c>
      <c r="AE210" s="96">
        <v>314128086826.7832</v>
      </c>
      <c r="AF210" s="96">
        <v>348793922921.63824</v>
      </c>
      <c r="AG210" s="96">
        <v>374789860688.1803</v>
      </c>
      <c r="AH210" s="96">
        <v>378225287812.59882</v>
      </c>
      <c r="AI210" s="96">
        <v>407187416126.75531</v>
      </c>
      <c r="AJ210" s="96">
        <v>362262604127.01385</v>
      </c>
      <c r="AK210" s="96">
        <v>384733595737.26178</v>
      </c>
      <c r="AL210" s="96">
        <v>381100185645.18542</v>
      </c>
      <c r="AM210" s="96">
        <v>432324142458.39545</v>
      </c>
      <c r="AN210" s="96">
        <v>479849581301.10718</v>
      </c>
      <c r="AO210" s="96">
        <v>524970419712.20044</v>
      </c>
      <c r="AP210" s="96">
        <v>550712123644.93726</v>
      </c>
      <c r="AQ210" s="96">
        <v>558424594165.81946</v>
      </c>
      <c r="AR210" s="96">
        <v>598323918709.82825</v>
      </c>
      <c r="AS210" s="96">
        <v>630429061929.22815</v>
      </c>
      <c r="AT210" s="96">
        <v>645870273837.06335</v>
      </c>
      <c r="AU210" s="96">
        <v>677627487567.08545</v>
      </c>
      <c r="AV210" s="96">
        <v>791002717916.67407</v>
      </c>
      <c r="AW210" s="96">
        <v>917089339402.25208</v>
      </c>
      <c r="AX210" s="96">
        <v>1050585317863.9664</v>
      </c>
      <c r="AY210" s="96">
        <v>1196088039743.311</v>
      </c>
      <c r="AZ210" s="96">
        <v>1504193483987.5598</v>
      </c>
      <c r="BA210" s="96">
        <v>1527472606190.1135</v>
      </c>
      <c r="BB210" s="96">
        <v>1683456769133.3091</v>
      </c>
      <c r="BC210" s="96">
        <v>2060781195903.1748</v>
      </c>
      <c r="BD210" s="96">
        <v>2274545488716.2202</v>
      </c>
      <c r="BE210" s="96">
        <v>2300183795624.8662</v>
      </c>
      <c r="BF210" s="96">
        <v>2360023451695.2026</v>
      </c>
      <c r="BG210" s="96">
        <v>2584551170321.8564</v>
      </c>
      <c r="BH210" s="96">
        <v>2700207657238.3301</v>
      </c>
      <c r="BI210" s="96">
        <v>2926348779932.1064</v>
      </c>
      <c r="BJ210" s="96">
        <v>3348219136908.605</v>
      </c>
      <c r="BK210" s="96">
        <v>3436884615713.1563</v>
      </c>
      <c r="BL210" s="96">
        <v>3596914996945.2168</v>
      </c>
      <c r="BM210" s="96">
        <v>3351519770520.79</v>
      </c>
    </row>
    <row r="211" spans="1:65" x14ac:dyDescent="0.2">
      <c r="A211" s="96" t="s">
        <v>210</v>
      </c>
      <c r="B211" s="96" t="s">
        <v>584</v>
      </c>
      <c r="C211" s="96" t="s">
        <v>296</v>
      </c>
      <c r="D211" s="96" t="s">
        <v>297</v>
      </c>
      <c r="M211" s="96">
        <v>4187777711.1111112</v>
      </c>
      <c r="N211" s="96">
        <v>4485777644.4444447</v>
      </c>
      <c r="O211" s="96">
        <v>5377268848.5294447</v>
      </c>
      <c r="P211" s="96">
        <v>7184863276.5453558</v>
      </c>
      <c r="Q211" s="96">
        <v>9664067929.6560993</v>
      </c>
      <c r="R211" s="96">
        <v>14947491056.460529</v>
      </c>
      <c r="S211" s="96">
        <v>45412971909.379448</v>
      </c>
      <c r="T211" s="96">
        <v>46773303720.893219</v>
      </c>
      <c r="U211" s="96">
        <v>64005623870.32267</v>
      </c>
      <c r="V211" s="96">
        <v>74188363505.853165</v>
      </c>
      <c r="W211" s="96">
        <v>80265732292.583252</v>
      </c>
      <c r="X211" s="96">
        <v>111859726428.7375</v>
      </c>
      <c r="Y211" s="96">
        <v>164541658298.59589</v>
      </c>
      <c r="Z211" s="96">
        <v>184291888767.19144</v>
      </c>
      <c r="AA211" s="96">
        <v>153238991868.87549</v>
      </c>
      <c r="AB211" s="96">
        <v>129171602025.14703</v>
      </c>
      <c r="AC211" s="96">
        <v>119624918956.20943</v>
      </c>
      <c r="AD211" s="96">
        <v>103897892810.97874</v>
      </c>
      <c r="AE211" s="96">
        <v>86962013010.555222</v>
      </c>
      <c r="AF211" s="96">
        <v>85695941760.045135</v>
      </c>
      <c r="AG211" s="96">
        <v>88256162068.972488</v>
      </c>
      <c r="AH211" s="96">
        <v>95344352823.69693</v>
      </c>
      <c r="AI211" s="96">
        <v>117630271802.48038</v>
      </c>
      <c r="AJ211" s="96">
        <v>132223268491.32176</v>
      </c>
      <c r="AK211" s="96">
        <v>137087876662.21628</v>
      </c>
      <c r="AL211" s="96">
        <v>132967901415.22029</v>
      </c>
      <c r="AM211" s="96">
        <v>135174886488.65154</v>
      </c>
      <c r="AN211" s="96">
        <v>143343036341.78906</v>
      </c>
      <c r="AO211" s="96">
        <v>158662398744.99332</v>
      </c>
      <c r="AP211" s="96">
        <v>165963557409.87982</v>
      </c>
      <c r="AQ211" s="96">
        <v>146775498080</v>
      </c>
      <c r="AR211" s="96">
        <v>161716960000</v>
      </c>
      <c r="AS211" s="96">
        <v>189514926213.33334</v>
      </c>
      <c r="AT211" s="96">
        <v>184137469733.33334</v>
      </c>
      <c r="AU211" s="96">
        <v>189605920240</v>
      </c>
      <c r="AV211" s="96">
        <v>215807655253.33334</v>
      </c>
      <c r="AW211" s="96">
        <v>258742263040</v>
      </c>
      <c r="AX211" s="96">
        <v>328459700114.75543</v>
      </c>
      <c r="AY211" s="96">
        <v>376900135727.63684</v>
      </c>
      <c r="AZ211" s="96">
        <v>415964583055.37024</v>
      </c>
      <c r="BA211" s="96">
        <v>519796738640</v>
      </c>
      <c r="BB211" s="96">
        <v>429097899280</v>
      </c>
      <c r="BC211" s="96">
        <v>528207332640</v>
      </c>
      <c r="BD211" s="96">
        <v>671238840106.66663</v>
      </c>
      <c r="BE211" s="96">
        <v>735974843360</v>
      </c>
      <c r="BF211" s="96">
        <v>746647127413.33337</v>
      </c>
      <c r="BG211" s="96">
        <v>756350347333.33337</v>
      </c>
      <c r="BH211" s="96">
        <v>654269902880</v>
      </c>
      <c r="BI211" s="96">
        <v>644935541440</v>
      </c>
      <c r="BJ211" s="96">
        <v>688586244293.33337</v>
      </c>
      <c r="BK211" s="96">
        <v>786521831573.33337</v>
      </c>
      <c r="BL211" s="96">
        <v>792966838160</v>
      </c>
      <c r="BM211" s="96">
        <v>700117873249.26929</v>
      </c>
    </row>
    <row r="212" spans="1:65" x14ac:dyDescent="0.2">
      <c r="A212" s="96" t="s">
        <v>221</v>
      </c>
      <c r="B212" s="96" t="s">
        <v>585</v>
      </c>
      <c r="C212" s="96" t="s">
        <v>296</v>
      </c>
      <c r="D212" s="96" t="s">
        <v>297</v>
      </c>
      <c r="E212" s="96">
        <v>1307333333.3333335</v>
      </c>
      <c r="F212" s="96">
        <v>1419333333.3333335</v>
      </c>
      <c r="G212" s="96">
        <v>1541666666.6666667</v>
      </c>
      <c r="H212" s="96">
        <v>1568333333.3333335</v>
      </c>
      <c r="I212" s="96">
        <v>1611333333.3333335</v>
      </c>
      <c r="J212" s="96">
        <v>1679333333.3333335</v>
      </c>
      <c r="K212" s="96">
        <v>1723000000.0000002</v>
      </c>
      <c r="L212" s="96">
        <v>1865666666.6666667</v>
      </c>
      <c r="M212" s="96">
        <v>1947333333.333334</v>
      </c>
      <c r="N212" s="96">
        <v>2144333333.3333335</v>
      </c>
      <c r="O212" s="96">
        <v>2437666666.666667</v>
      </c>
      <c r="P212" s="96">
        <v>2656000000</v>
      </c>
      <c r="Q212" s="96">
        <v>2882000000.0000005</v>
      </c>
      <c r="R212" s="96">
        <v>3571666666.666667</v>
      </c>
      <c r="S212" s="96">
        <v>4595000000</v>
      </c>
      <c r="T212" s="96">
        <v>5598000000.000001</v>
      </c>
      <c r="U212" s="96">
        <v>6979333333.333334</v>
      </c>
      <c r="V212" s="96">
        <v>8704000000</v>
      </c>
      <c r="W212" s="96">
        <v>7670500000</v>
      </c>
      <c r="X212" s="96">
        <v>9032250000</v>
      </c>
      <c r="Y212" s="96">
        <v>7459833333.333334</v>
      </c>
      <c r="Z212" s="96">
        <v>10016500000</v>
      </c>
      <c r="AA212" s="96">
        <v>9240000000.0000019</v>
      </c>
      <c r="AB212" s="96">
        <v>8230153846.1538467</v>
      </c>
      <c r="AC212" s="96">
        <v>9701357142.8571434</v>
      </c>
      <c r="AD212" s="96">
        <v>12403733333.333334</v>
      </c>
      <c r="AE212" s="96">
        <v>15769062500</v>
      </c>
      <c r="AF212" s="96">
        <v>20155555555.555557</v>
      </c>
      <c r="AG212" s="96">
        <v>15399166666.66667</v>
      </c>
      <c r="AH212" s="96">
        <v>15291507936.507936</v>
      </c>
      <c r="AI212" s="96">
        <v>12408647540.983606</v>
      </c>
      <c r="AJ212" s="96">
        <v>11379222222.222223</v>
      </c>
      <c r="AK212" s="96">
        <v>7034219712.5256672</v>
      </c>
      <c r="AL212" s="96">
        <v>8881785938.480854</v>
      </c>
      <c r="AM212" s="96">
        <v>12794192334.254143</v>
      </c>
      <c r="AN212" s="96">
        <v>13829744878.636599</v>
      </c>
      <c r="AO212" s="96">
        <v>9018243044.4515514</v>
      </c>
      <c r="AP212" s="96">
        <v>11681494637.304054</v>
      </c>
      <c r="AQ212" s="96">
        <v>11250327988.04781</v>
      </c>
      <c r="AR212" s="96">
        <v>10682045258.364679</v>
      </c>
      <c r="AS212" s="96">
        <v>12257418326.073427</v>
      </c>
      <c r="AT212" s="96">
        <v>13182979783.533049</v>
      </c>
      <c r="AU212" s="96">
        <v>14803189092.704416</v>
      </c>
      <c r="AV212" s="96">
        <v>17646503525.174343</v>
      </c>
      <c r="AW212" s="96">
        <v>21457470202.783916</v>
      </c>
      <c r="AX212" s="96">
        <v>26524538565.740322</v>
      </c>
      <c r="AY212" s="96">
        <v>35822408611.55883</v>
      </c>
      <c r="AZ212" s="96">
        <v>45898948564.059326</v>
      </c>
      <c r="BA212" s="96">
        <v>54526580231.556793</v>
      </c>
      <c r="BB212" s="96">
        <v>49957202646.410194</v>
      </c>
      <c r="BC212" s="96">
        <v>65633998265.394623</v>
      </c>
      <c r="BD212" s="96">
        <v>57892238677.555695</v>
      </c>
      <c r="BE212" s="96">
        <v>48243204173.783775</v>
      </c>
      <c r="BF212" s="96">
        <v>51215344066.256653</v>
      </c>
      <c r="BG212" s="96">
        <v>61731303935.220337</v>
      </c>
      <c r="BH212" s="96">
        <v>64458521787.080261</v>
      </c>
      <c r="BI212" s="96">
        <v>52804065669.912437</v>
      </c>
      <c r="BJ212" s="96">
        <v>45017179069.097343</v>
      </c>
      <c r="BK212" s="96">
        <v>34522586970.001808</v>
      </c>
      <c r="BL212" s="96">
        <v>32250448249.459461</v>
      </c>
      <c r="BM212" s="96">
        <v>26110829190.40078</v>
      </c>
    </row>
    <row r="213" spans="1:65" x14ac:dyDescent="0.2">
      <c r="A213" s="96" t="s">
        <v>15</v>
      </c>
      <c r="B213" s="96" t="s">
        <v>586</v>
      </c>
      <c r="C213" s="96" t="s">
        <v>296</v>
      </c>
      <c r="D213" s="96" t="s">
        <v>297</v>
      </c>
      <c r="E213" s="96">
        <v>1003692374.5578889</v>
      </c>
      <c r="F213" s="96">
        <v>1058975265.5888301</v>
      </c>
      <c r="G213" s="96">
        <v>1085475573.4895897</v>
      </c>
      <c r="H213" s="96">
        <v>1122139637.2569263</v>
      </c>
      <c r="I213" s="96">
        <v>1188930567.7136333</v>
      </c>
      <c r="J213" s="96">
        <v>1210058396.0602975</v>
      </c>
      <c r="K213" s="96">
        <v>1246908373.7428524</v>
      </c>
      <c r="L213" s="96">
        <v>1246480958.5138509</v>
      </c>
      <c r="M213" s="96">
        <v>1309384830.1907058</v>
      </c>
      <c r="N213" s="96">
        <v>1245234806.8954566</v>
      </c>
      <c r="O213" s="96">
        <v>1297407828.6095705</v>
      </c>
      <c r="P213" s="96">
        <v>1339548823.6685534</v>
      </c>
      <c r="Q213" s="96">
        <v>1620857277.1933787</v>
      </c>
      <c r="R213" s="96">
        <v>1863398448.3259218</v>
      </c>
      <c r="S213" s="96">
        <v>2099324949.8460479</v>
      </c>
      <c r="T213" s="96">
        <v>2830388404.8784509</v>
      </c>
      <c r="U213" s="96">
        <v>2869777812.4100847</v>
      </c>
      <c r="V213" s="96">
        <v>2938046307.228941</v>
      </c>
      <c r="W213" s="96">
        <v>3280354339.3934126</v>
      </c>
      <c r="X213" s="96">
        <v>4084878667.8561559</v>
      </c>
      <c r="Y213" s="96">
        <v>4510107330.1207361</v>
      </c>
      <c r="Z213" s="96">
        <v>4095892072.2908831</v>
      </c>
      <c r="AA213" s="96">
        <v>4013950868.4594607</v>
      </c>
      <c r="AB213" s="96">
        <v>3569356462.0789571</v>
      </c>
      <c r="AC213" s="96">
        <v>3485165160.5753384</v>
      </c>
      <c r="AD213" s="96">
        <v>3818944603.0069027</v>
      </c>
      <c r="AE213" s="96">
        <v>5392093507.6482382</v>
      </c>
      <c r="AF213" s="96">
        <v>6487352282.6714277</v>
      </c>
      <c r="AG213" s="96">
        <v>6418419798.1317663</v>
      </c>
      <c r="AH213" s="96">
        <v>6366039352.622674</v>
      </c>
      <c r="AI213" s="96">
        <v>7390967034.6736345</v>
      </c>
      <c r="AJ213" s="96">
        <v>7255210700.9789553</v>
      </c>
      <c r="AK213" s="96">
        <v>7769817869.310647</v>
      </c>
      <c r="AL213" s="96">
        <v>7367985694.7916145</v>
      </c>
      <c r="AM213" s="96">
        <v>5034588159.2861156</v>
      </c>
      <c r="AN213" s="96">
        <v>6326342962.9344702</v>
      </c>
      <c r="AO213" s="96">
        <v>6559712550.6595221</v>
      </c>
      <c r="AP213" s="96">
        <v>6041478436.0804253</v>
      </c>
      <c r="AQ213" s="96">
        <v>6505607633.3693695</v>
      </c>
      <c r="AR213" s="96">
        <v>6632847740.2675304</v>
      </c>
      <c r="AS213" s="96">
        <v>6046725378.1990633</v>
      </c>
      <c r="AT213" s="96">
        <v>6539623162.7980261</v>
      </c>
      <c r="AU213" s="96">
        <v>7037368538.1797543</v>
      </c>
      <c r="AV213" s="96">
        <v>8810461468.0114117</v>
      </c>
      <c r="AW213" s="96">
        <v>10133399582.999899</v>
      </c>
      <c r="AX213" s="96">
        <v>11069290804.091503</v>
      </c>
      <c r="AY213" s="96">
        <v>11739446873.774944</v>
      </c>
      <c r="AZ213" s="96">
        <v>14005710262.357206</v>
      </c>
      <c r="BA213" s="96">
        <v>16853991176.90583</v>
      </c>
      <c r="BB213" s="96">
        <v>16145868284.564486</v>
      </c>
      <c r="BC213" s="96">
        <v>16121314670.965288</v>
      </c>
      <c r="BD213" s="96">
        <v>17814284622.171825</v>
      </c>
      <c r="BE213" s="96">
        <v>17660871725.9977</v>
      </c>
      <c r="BF213" s="96">
        <v>18918668644.194084</v>
      </c>
      <c r="BG213" s="96">
        <v>19797254643.121227</v>
      </c>
      <c r="BH213" s="96">
        <v>17774766636.04594</v>
      </c>
      <c r="BI213" s="96">
        <v>19040312815.133709</v>
      </c>
      <c r="BJ213" s="96">
        <v>20996564751.599354</v>
      </c>
      <c r="BK213" s="96">
        <v>23116699808.172344</v>
      </c>
      <c r="BL213" s="96">
        <v>23306213742.360191</v>
      </c>
      <c r="BM213" s="96">
        <v>24910904235.857021</v>
      </c>
    </row>
    <row r="214" spans="1:65" x14ac:dyDescent="0.2">
      <c r="A214" s="96" t="s">
        <v>213</v>
      </c>
      <c r="B214" s="96" t="s">
        <v>587</v>
      </c>
      <c r="C214" s="96" t="s">
        <v>296</v>
      </c>
      <c r="D214" s="96" t="s">
        <v>297</v>
      </c>
      <c r="E214" s="96">
        <v>704756304.71710443</v>
      </c>
      <c r="F214" s="96">
        <v>764634783.7449367</v>
      </c>
      <c r="G214" s="96">
        <v>826244609.95687973</v>
      </c>
      <c r="H214" s="96">
        <v>917614007.57872736</v>
      </c>
      <c r="I214" s="96">
        <v>894159153.27322626</v>
      </c>
      <c r="J214" s="96">
        <v>974650463.87037766</v>
      </c>
      <c r="K214" s="96">
        <v>1096432771.4621718</v>
      </c>
      <c r="L214" s="96">
        <v>1238043904.3512349</v>
      </c>
      <c r="M214" s="96">
        <v>1425715405.7232459</v>
      </c>
      <c r="N214" s="96">
        <v>1659904612.5702338</v>
      </c>
      <c r="O214" s="96">
        <v>1920586698.0269177</v>
      </c>
      <c r="P214" s="96">
        <v>2263785443.6168823</v>
      </c>
      <c r="Q214" s="96">
        <v>2721440980.7585139</v>
      </c>
      <c r="R214" s="96">
        <v>3696213333.3333335</v>
      </c>
      <c r="S214" s="96">
        <v>5221534955.6441774</v>
      </c>
      <c r="T214" s="96">
        <v>5633673929.9930239</v>
      </c>
      <c r="U214" s="96">
        <v>6327077974.107029</v>
      </c>
      <c r="V214" s="96">
        <v>6618585073.6603527</v>
      </c>
      <c r="W214" s="96">
        <v>7517176354.8413544</v>
      </c>
      <c r="X214" s="96">
        <v>9296921723.8346519</v>
      </c>
      <c r="Y214" s="96">
        <v>11896256782.856619</v>
      </c>
      <c r="Z214" s="96">
        <v>14175228843.63908</v>
      </c>
      <c r="AA214" s="96">
        <v>16084252378.473043</v>
      </c>
      <c r="AB214" s="96">
        <v>17784112149.532711</v>
      </c>
      <c r="AC214" s="96">
        <v>19749361097.964977</v>
      </c>
      <c r="AD214" s="96">
        <v>19156532745.769066</v>
      </c>
      <c r="AE214" s="96">
        <v>18586746056.99741</v>
      </c>
      <c r="AF214" s="96">
        <v>20919215578.212547</v>
      </c>
      <c r="AG214" s="96">
        <v>25371462488.129158</v>
      </c>
      <c r="AH214" s="96">
        <v>30465364738.620552</v>
      </c>
      <c r="AI214" s="96">
        <v>36144336768.702255</v>
      </c>
      <c r="AJ214" s="96">
        <v>45466164978.292328</v>
      </c>
      <c r="AK214" s="96">
        <v>52130263965.623085</v>
      </c>
      <c r="AL214" s="96">
        <v>60603478153.236794</v>
      </c>
      <c r="AM214" s="96">
        <v>73690847191.305481</v>
      </c>
      <c r="AN214" s="96">
        <v>87810991957.104553</v>
      </c>
      <c r="AO214" s="96">
        <v>96295886524.822708</v>
      </c>
      <c r="AP214" s="96">
        <v>100124191810.34483</v>
      </c>
      <c r="AQ214" s="96">
        <v>85728310229.445511</v>
      </c>
      <c r="AR214" s="96">
        <v>86284660766.961655</v>
      </c>
      <c r="AS214" s="96">
        <v>96074477958.236664</v>
      </c>
      <c r="AT214" s="96">
        <v>89794943349.891159</v>
      </c>
      <c r="AU214" s="96">
        <v>92537752708.589294</v>
      </c>
      <c r="AV214" s="96">
        <v>97645448283.779129</v>
      </c>
      <c r="AW214" s="96">
        <v>115035498757.54349</v>
      </c>
      <c r="AX214" s="96">
        <v>127807618360.97092</v>
      </c>
      <c r="AY214" s="96">
        <v>148630373214.17334</v>
      </c>
      <c r="AZ214" s="96">
        <v>180941941477.00879</v>
      </c>
      <c r="BA214" s="96">
        <v>193611986712.84186</v>
      </c>
      <c r="BB214" s="96">
        <v>194152286008.93781</v>
      </c>
      <c r="BC214" s="96">
        <v>239809387605.42722</v>
      </c>
      <c r="BD214" s="96">
        <v>279351168707.26666</v>
      </c>
      <c r="BE214" s="96">
        <v>295087220933.02393</v>
      </c>
      <c r="BF214" s="96">
        <v>307576360584.99158</v>
      </c>
      <c r="BG214" s="96">
        <v>314851156183.41095</v>
      </c>
      <c r="BH214" s="96">
        <v>308004146057.6084</v>
      </c>
      <c r="BI214" s="96">
        <v>318763807455.66412</v>
      </c>
      <c r="BJ214" s="96">
        <v>343337750742.26953</v>
      </c>
      <c r="BK214" s="96">
        <v>375981539145.90747</v>
      </c>
      <c r="BL214" s="96">
        <v>374386306993.1095</v>
      </c>
      <c r="BM214" s="96">
        <v>339998477929.9848</v>
      </c>
    </row>
    <row r="215" spans="1:65" x14ac:dyDescent="0.2">
      <c r="A215" s="96" t="s">
        <v>588</v>
      </c>
      <c r="B215" s="96" t="s">
        <v>589</v>
      </c>
      <c r="C215" s="96" t="s">
        <v>296</v>
      </c>
      <c r="D215" s="96" t="s">
        <v>297</v>
      </c>
      <c r="L215" s="96">
        <v>25203524.032563843</v>
      </c>
      <c r="M215" s="96">
        <v>28084252.758274823</v>
      </c>
      <c r="N215" s="96">
        <v>28606411.398040961</v>
      </c>
      <c r="P215" s="96">
        <v>50056882.821387939</v>
      </c>
      <c r="Q215" s="96">
        <v>40606712.050638959</v>
      </c>
      <c r="R215" s="96">
        <v>55272108.843537413</v>
      </c>
      <c r="S215" s="96">
        <v>84539332.282561973</v>
      </c>
      <c r="T215" s="96">
        <v>74617096.478596672</v>
      </c>
      <c r="U215" s="96">
        <v>83099107.906635702</v>
      </c>
      <c r="V215" s="96">
        <v>93147039.254823685</v>
      </c>
      <c r="W215" s="96">
        <v>111022089.96222959</v>
      </c>
      <c r="X215" s="96">
        <v>151270207.85219401</v>
      </c>
      <c r="Y215" s="96">
        <v>183176669.076886</v>
      </c>
      <c r="Z215" s="96">
        <v>194208227.9935647</v>
      </c>
      <c r="AA215" s="96">
        <v>192565132.32416847</v>
      </c>
      <c r="AB215" s="96">
        <v>181090022.63625282</v>
      </c>
      <c r="AC215" s="96">
        <v>181361388.08196592</v>
      </c>
      <c r="AD215" s="96">
        <v>165451107.50945437</v>
      </c>
      <c r="AE215" s="96">
        <v>147573930.51966694</v>
      </c>
      <c r="AF215" s="96">
        <v>155243847.65137523</v>
      </c>
      <c r="AG215" s="96">
        <v>176710684.27370948</v>
      </c>
      <c r="AH215" s="96">
        <v>172684458.39874411</v>
      </c>
      <c r="AI215" s="96">
        <v>214726352.42012021</v>
      </c>
      <c r="AJ215" s="96">
        <v>227641078.53248858</v>
      </c>
      <c r="AK215" s="96">
        <v>269116491.92309004</v>
      </c>
      <c r="AL215" s="96">
        <v>300843868.62000817</v>
      </c>
      <c r="AM215" s="96">
        <v>402868080.45208728</v>
      </c>
      <c r="AN215" s="96">
        <v>469479432.74905312</v>
      </c>
      <c r="AO215" s="96">
        <v>510598923.28398389</v>
      </c>
      <c r="AP215" s="96">
        <v>526514030.5092954</v>
      </c>
      <c r="AQ215" s="96">
        <v>457679209.23664755</v>
      </c>
      <c r="AR215" s="96">
        <v>488001488.18751162</v>
      </c>
      <c r="AS215" s="96">
        <v>419933580.93104601</v>
      </c>
      <c r="AT215" s="96">
        <v>409435392.19401294</v>
      </c>
      <c r="AU215" s="96">
        <v>346431958.27406353</v>
      </c>
      <c r="AV215" s="96">
        <v>352522682.15670341</v>
      </c>
      <c r="AW215" s="96">
        <v>397611126.69846487</v>
      </c>
      <c r="AX215" s="96">
        <v>476898763.59579813</v>
      </c>
      <c r="AY215" s="96">
        <v>538668769.30153096</v>
      </c>
      <c r="AZ215" s="96">
        <v>620230005.22739148</v>
      </c>
      <c r="BA215" s="96">
        <v>699157190.98078191</v>
      </c>
      <c r="BB215" s="96">
        <v>735940409.6834265</v>
      </c>
      <c r="BC215" s="96">
        <v>846797693.5953871</v>
      </c>
      <c r="BD215" s="96">
        <v>1049952233.2587386</v>
      </c>
      <c r="BE215" s="96">
        <v>1190994126.6043072</v>
      </c>
      <c r="BF215" s="96">
        <v>1284698922.2278521</v>
      </c>
      <c r="BG215" s="96">
        <v>1335538893.3331525</v>
      </c>
      <c r="BH215" s="96">
        <v>1307061543.7098057</v>
      </c>
      <c r="BI215" s="96">
        <v>1378551118.4922373</v>
      </c>
      <c r="BJ215" s="96">
        <v>1483758906.6105433</v>
      </c>
      <c r="BK215" s="96">
        <v>1574599182.6469665</v>
      </c>
      <c r="BL215" s="96">
        <v>1570215577.3607066</v>
      </c>
      <c r="BM215" s="96">
        <v>1551245525.6045001</v>
      </c>
    </row>
    <row r="216" spans="1:65" x14ac:dyDescent="0.2">
      <c r="A216" s="96" t="s">
        <v>17</v>
      </c>
      <c r="B216" s="96" t="s">
        <v>590</v>
      </c>
      <c r="C216" s="96" t="s">
        <v>296</v>
      </c>
      <c r="D216" s="96" t="s">
        <v>297</v>
      </c>
      <c r="E216" s="96">
        <v>322009471.56704026</v>
      </c>
      <c r="F216" s="96">
        <v>327834680.5571025</v>
      </c>
      <c r="G216" s="96">
        <v>342721579.81763619</v>
      </c>
      <c r="H216" s="96">
        <v>348546952.13436782</v>
      </c>
      <c r="I216" s="96">
        <v>371848114.74795556</v>
      </c>
      <c r="J216" s="96">
        <v>359379856.24805748</v>
      </c>
      <c r="K216" s="96">
        <v>375479849.80806011</v>
      </c>
      <c r="L216" s="96">
        <v>348795303.00038522</v>
      </c>
      <c r="M216" s="96">
        <v>329860091.94403678</v>
      </c>
      <c r="N216" s="96">
        <v>408690163.4760654</v>
      </c>
      <c r="O216" s="96">
        <v>434410373.76414949</v>
      </c>
      <c r="P216" s="96">
        <v>419549425.07708561</v>
      </c>
      <c r="Q216" s="96">
        <v>465381089.9845401</v>
      </c>
      <c r="R216" s="96">
        <v>575230234.38705838</v>
      </c>
      <c r="S216" s="96">
        <v>648590642.93988848</v>
      </c>
      <c r="T216" s="96">
        <v>679335901.11745071</v>
      </c>
      <c r="U216" s="96">
        <v>594895672.33384848</v>
      </c>
      <c r="V216" s="96">
        <v>691777758.39511549</v>
      </c>
      <c r="W216" s="96">
        <v>960728338.93643034</v>
      </c>
      <c r="X216" s="96">
        <v>1109374722.0829353</v>
      </c>
      <c r="Y216" s="96">
        <v>1100685844.9228423</v>
      </c>
      <c r="Z216" s="96">
        <v>1114830471.9178672</v>
      </c>
      <c r="AA216" s="96">
        <v>1295361885.9241917</v>
      </c>
      <c r="AB216" s="96">
        <v>995104305.34707451</v>
      </c>
      <c r="AC216" s="96">
        <v>1087471861.9892826</v>
      </c>
      <c r="AD216" s="96">
        <v>856890498.62583423</v>
      </c>
      <c r="AE216" s="96">
        <v>490181456.62440968</v>
      </c>
      <c r="AF216" s="96">
        <v>701307602.28443027</v>
      </c>
      <c r="AG216" s="96">
        <v>1055083945.3773758</v>
      </c>
      <c r="AH216" s="96">
        <v>932974411.91714168</v>
      </c>
      <c r="AI216" s="96">
        <v>649644826.80044734</v>
      </c>
      <c r="AJ216" s="96">
        <v>779981458.92148888</v>
      </c>
      <c r="AK216" s="96">
        <v>679997997.59711659</v>
      </c>
      <c r="AL216" s="96">
        <v>768812334.8017621</v>
      </c>
      <c r="AM216" s="96">
        <v>911915970.68348384</v>
      </c>
      <c r="AN216" s="96">
        <v>870758739.40677965</v>
      </c>
      <c r="AO216" s="96">
        <v>941742152.70989466</v>
      </c>
      <c r="AP216" s="96">
        <v>850218033.62200713</v>
      </c>
      <c r="AQ216" s="96">
        <v>672375927.3471477</v>
      </c>
      <c r="AR216" s="96">
        <v>669384768.87263048</v>
      </c>
      <c r="AS216" s="96">
        <v>635874002.19874775</v>
      </c>
      <c r="AT216" s="96">
        <v>1090467712.3077309</v>
      </c>
      <c r="AU216" s="96">
        <v>1253340519.5331111</v>
      </c>
      <c r="AV216" s="96">
        <v>1385810072.1921716</v>
      </c>
      <c r="AW216" s="96">
        <v>1448536630.8814273</v>
      </c>
      <c r="AX216" s="96">
        <v>1650494366.9987497</v>
      </c>
      <c r="AY216" s="96">
        <v>1885112201.852778</v>
      </c>
      <c r="AZ216" s="96">
        <v>2158496872.857964</v>
      </c>
      <c r="BA216" s="96">
        <v>2505458705.0333843</v>
      </c>
      <c r="BB216" s="96">
        <v>2453899846.8831687</v>
      </c>
      <c r="BC216" s="96">
        <v>2578026297.1591249</v>
      </c>
      <c r="BD216" s="96">
        <v>2942546781.0454803</v>
      </c>
      <c r="BE216" s="96">
        <v>3801862611.3641376</v>
      </c>
      <c r="BF216" s="96">
        <v>4920343194.9933929</v>
      </c>
      <c r="BG216" s="96">
        <v>5015157815.7340612</v>
      </c>
      <c r="BH216" s="96">
        <v>4218723875.1379037</v>
      </c>
      <c r="BI216" s="96">
        <v>3674794530.1895642</v>
      </c>
      <c r="BJ216" s="96">
        <v>3739577973.2394319</v>
      </c>
      <c r="BK216" s="96">
        <v>4085114794.2232366</v>
      </c>
      <c r="BL216" s="96">
        <v>4121733705.2916489</v>
      </c>
      <c r="BM216" s="96">
        <v>3865018882.8975482</v>
      </c>
    </row>
    <row r="217" spans="1:65" x14ac:dyDescent="0.2">
      <c r="A217" s="96" t="s">
        <v>134</v>
      </c>
      <c r="B217" s="96" t="s">
        <v>591</v>
      </c>
      <c r="C217" s="96" t="s">
        <v>296</v>
      </c>
      <c r="D217" s="96" t="s">
        <v>297</v>
      </c>
      <c r="J217" s="96">
        <v>877720000</v>
      </c>
      <c r="K217" s="96">
        <v>929520000</v>
      </c>
      <c r="L217" s="96">
        <v>976200000</v>
      </c>
      <c r="M217" s="96">
        <v>1009760100</v>
      </c>
      <c r="N217" s="96">
        <v>1049400000.0000001</v>
      </c>
      <c r="O217" s="96">
        <v>1132920000</v>
      </c>
      <c r="P217" s="96">
        <v>1186120000</v>
      </c>
      <c r="Q217" s="96">
        <v>1263720000</v>
      </c>
      <c r="R217" s="96">
        <v>1442320000</v>
      </c>
      <c r="S217" s="96">
        <v>1665880000</v>
      </c>
      <c r="T217" s="96">
        <v>1884120100</v>
      </c>
      <c r="U217" s="96">
        <v>2328280100</v>
      </c>
      <c r="V217" s="96">
        <v>2941640100</v>
      </c>
      <c r="W217" s="96">
        <v>3127960000</v>
      </c>
      <c r="X217" s="96">
        <v>3463639900</v>
      </c>
      <c r="Y217" s="96">
        <v>3573959900</v>
      </c>
      <c r="Z217" s="96">
        <v>3437200200</v>
      </c>
      <c r="AA217" s="96">
        <v>3399189100</v>
      </c>
      <c r="AB217" s="96">
        <v>3506347800</v>
      </c>
      <c r="AC217" s="96">
        <v>3661683400</v>
      </c>
      <c r="AD217" s="96">
        <v>3800368600</v>
      </c>
      <c r="AE217" s="96">
        <v>3771663200</v>
      </c>
      <c r="AF217" s="96">
        <v>3958045800</v>
      </c>
      <c r="AG217" s="96">
        <v>4189880000</v>
      </c>
      <c r="AH217" s="96">
        <v>4372215300</v>
      </c>
      <c r="AI217" s="96">
        <v>4817542204.0267305</v>
      </c>
      <c r="AJ217" s="96">
        <v>5252342400</v>
      </c>
      <c r="AK217" s="96">
        <v>5813399300</v>
      </c>
      <c r="AL217" s="96">
        <v>6680269200</v>
      </c>
      <c r="AM217" s="96">
        <v>7679384000</v>
      </c>
      <c r="AN217" s="96">
        <v>8921947100</v>
      </c>
      <c r="AO217" s="96">
        <v>9586327800</v>
      </c>
      <c r="AP217" s="96">
        <v>10221705900</v>
      </c>
      <c r="AQ217" s="96">
        <v>10936669900</v>
      </c>
      <c r="AR217" s="96">
        <v>11284197000</v>
      </c>
      <c r="AS217" s="96">
        <v>11784927700</v>
      </c>
      <c r="AT217" s="96">
        <v>12282533600</v>
      </c>
      <c r="AU217" s="96">
        <v>12664190300</v>
      </c>
      <c r="AV217" s="96">
        <v>13243892200</v>
      </c>
      <c r="AW217" s="96">
        <v>13724810900</v>
      </c>
      <c r="AX217" s="96">
        <v>14698001400</v>
      </c>
      <c r="AY217" s="96">
        <v>15999886400</v>
      </c>
      <c r="AZ217" s="96">
        <v>17011750900</v>
      </c>
      <c r="BA217" s="96">
        <v>17986890000</v>
      </c>
      <c r="BB217" s="96">
        <v>17601620000</v>
      </c>
      <c r="BC217" s="96">
        <v>18447920000</v>
      </c>
      <c r="BD217" s="96">
        <v>20283790000</v>
      </c>
      <c r="BE217" s="96">
        <v>21386150000</v>
      </c>
      <c r="BF217" s="96">
        <v>21990970000</v>
      </c>
      <c r="BG217" s="96">
        <v>22593460000</v>
      </c>
      <c r="BH217" s="96">
        <v>23438240000</v>
      </c>
      <c r="BI217" s="96">
        <v>24191430000</v>
      </c>
      <c r="BJ217" s="96">
        <v>24979200000</v>
      </c>
      <c r="BK217" s="96">
        <v>26020850000</v>
      </c>
      <c r="BL217" s="96">
        <v>26896660000</v>
      </c>
      <c r="BM217" s="96">
        <v>24638720000</v>
      </c>
    </row>
    <row r="218" spans="1:65" x14ac:dyDescent="0.2">
      <c r="A218" s="96" t="s">
        <v>208</v>
      </c>
      <c r="B218" s="96" t="s">
        <v>592</v>
      </c>
      <c r="C218" s="96" t="s">
        <v>296</v>
      </c>
      <c r="D218" s="96" t="s">
        <v>297</v>
      </c>
      <c r="AR218" s="96">
        <v>1109098657.5751119</v>
      </c>
      <c r="AS218" s="96">
        <v>1005159388.2439654</v>
      </c>
      <c r="AT218" s="96">
        <v>1077413479.0528233</v>
      </c>
      <c r="AU218" s="96">
        <v>1168269230.7692308</v>
      </c>
      <c r="AV218" s="96">
        <v>1464326160.815402</v>
      </c>
      <c r="AW218" s="96">
        <v>1723750000</v>
      </c>
      <c r="AX218" s="96">
        <v>1785847531.401567</v>
      </c>
      <c r="AY218" s="96">
        <v>1908167105.758374</v>
      </c>
      <c r="AZ218" s="96">
        <v>2185874623.5970435</v>
      </c>
      <c r="BA218" s="96">
        <v>2393437820.4189248</v>
      </c>
      <c r="BB218" s="96">
        <v>2056126701.8616283</v>
      </c>
      <c r="BC218" s="96">
        <v>1881214370.9399445</v>
      </c>
      <c r="BD218" s="96">
        <v>1813752783.9643652</v>
      </c>
      <c r="BE218" s="96">
        <v>1604779647.9506617</v>
      </c>
      <c r="BF218" s="96">
        <v>1678841811.6615753</v>
      </c>
      <c r="BG218" s="96">
        <v>1673973694.6990833</v>
      </c>
      <c r="BH218" s="96">
        <v>1419394771.2102852</v>
      </c>
      <c r="BI218" s="96">
        <v>1468377272.1385875</v>
      </c>
      <c r="BJ218" s="96">
        <v>1528630707.4979439</v>
      </c>
      <c r="BK218" s="96">
        <v>1655300872.5342703</v>
      </c>
      <c r="BL218" s="96">
        <v>1616369645.9963503</v>
      </c>
    </row>
    <row r="219" spans="1:65" x14ac:dyDescent="0.2">
      <c r="A219" s="96" t="s">
        <v>593</v>
      </c>
      <c r="B219" s="96" t="s">
        <v>594</v>
      </c>
      <c r="C219" s="96" t="s">
        <v>296</v>
      </c>
      <c r="D219" s="96" t="s">
        <v>297</v>
      </c>
      <c r="E219" s="96">
        <v>180459936.7760253</v>
      </c>
      <c r="F219" s="96">
        <v>191659914.37603426</v>
      </c>
      <c r="G219" s="96">
        <v>203531927.54722899</v>
      </c>
      <c r="H219" s="96">
        <v>216145935.94162562</v>
      </c>
      <c r="I219" s="96">
        <v>229529912.66803494</v>
      </c>
      <c r="J219" s="96">
        <v>243724533.17280096</v>
      </c>
      <c r="K219" s="96">
        <v>257374455.75326547</v>
      </c>
      <c r="L219" s="96">
        <v>271780364.83781099</v>
      </c>
      <c r="M219" s="96">
        <v>286718279.69032186</v>
      </c>
      <c r="N219" s="96">
        <v>306357284.5714286</v>
      </c>
      <c r="O219" s="96">
        <v>322600009.14285713</v>
      </c>
      <c r="P219" s="96">
        <v>331102742.19341809</v>
      </c>
      <c r="Q219" s="96">
        <v>416942436.92783767</v>
      </c>
      <c r="R219" s="96">
        <v>507028428.24166203</v>
      </c>
      <c r="S219" s="96">
        <v>467577432.24781573</v>
      </c>
      <c r="T219" s="96">
        <v>710850226.52899122</v>
      </c>
      <c r="U219" s="96">
        <v>807275808.73709297</v>
      </c>
      <c r="V219" s="96">
        <v>498550873.04347825</v>
      </c>
      <c r="W219" s="96">
        <v>564986059.66850829</v>
      </c>
      <c r="X219" s="96">
        <v>590419855.11811018</v>
      </c>
      <c r="Y219" s="96">
        <v>603592656.82220912</v>
      </c>
      <c r="Z219" s="96">
        <v>699112266.83576417</v>
      </c>
      <c r="AA219" s="96">
        <v>774419569.69906604</v>
      </c>
      <c r="AB219" s="96">
        <v>733901365.93535423</v>
      </c>
      <c r="AC219" s="96">
        <v>788307213.43823516</v>
      </c>
      <c r="AD219" s="96">
        <v>876404617.6565007</v>
      </c>
      <c r="AE219" s="96">
        <v>930318705.33220148</v>
      </c>
      <c r="AF219" s="96">
        <v>1009792724.3977171</v>
      </c>
      <c r="AG219" s="96">
        <v>1038291284.4969462</v>
      </c>
      <c r="AH219" s="96">
        <v>1092392963.1990004</v>
      </c>
      <c r="AI219" s="96">
        <v>917044228.01267886</v>
      </c>
      <c r="BF219" s="96">
        <v>3892402684.7561169</v>
      </c>
      <c r="BG219" s="96">
        <v>3963532302.4654961</v>
      </c>
      <c r="BH219" s="96">
        <v>4048860871.413228</v>
      </c>
      <c r="BI219" s="96">
        <v>4198485403.8791881</v>
      </c>
      <c r="BJ219" s="96">
        <v>4508845348.3275652</v>
      </c>
      <c r="BK219" s="96">
        <v>4720727283.2048502</v>
      </c>
      <c r="BL219" s="96">
        <v>4942319040.6982193</v>
      </c>
      <c r="BM219" s="96">
        <v>4917607582.2289505</v>
      </c>
    </row>
    <row r="220" spans="1:65" x14ac:dyDescent="0.2">
      <c r="A220" s="96" t="s">
        <v>211</v>
      </c>
      <c r="B220" s="96" t="s">
        <v>595</v>
      </c>
      <c r="C220" s="96" t="s">
        <v>296</v>
      </c>
      <c r="D220" s="96" t="s">
        <v>297</v>
      </c>
      <c r="AN220" s="96">
        <v>16832598870.056498</v>
      </c>
      <c r="AO220" s="96">
        <v>21818007448.78957</v>
      </c>
      <c r="AP220" s="96">
        <v>25676487999.594067</v>
      </c>
      <c r="AQ220" s="96">
        <v>19457979423.376003</v>
      </c>
      <c r="AR220" s="96">
        <v>19388663551.001156</v>
      </c>
      <c r="AS220" s="96">
        <v>6875845986.5212088</v>
      </c>
      <c r="AT220" s="96">
        <v>12960538723.759109</v>
      </c>
      <c r="AU220" s="96">
        <v>17120906918.350328</v>
      </c>
      <c r="AV220" s="96">
        <v>22482365321.765587</v>
      </c>
      <c r="AW220" s="96">
        <v>26141968161.092403</v>
      </c>
      <c r="AX220" s="96">
        <v>27683225959.246811</v>
      </c>
      <c r="AY220" s="96">
        <v>32482070360.320381</v>
      </c>
      <c r="AZ220" s="96">
        <v>43170990616.472923</v>
      </c>
      <c r="BA220" s="96">
        <v>52194221468.500725</v>
      </c>
      <c r="BB220" s="96">
        <v>45162894380.931801</v>
      </c>
      <c r="BC220" s="96">
        <v>41819468691.82505</v>
      </c>
      <c r="BD220" s="96">
        <v>49258136128.967155</v>
      </c>
      <c r="BE220" s="96">
        <v>43309252921.056732</v>
      </c>
      <c r="BF220" s="96">
        <v>48394239474.676163</v>
      </c>
      <c r="BG220" s="96">
        <v>47062206677.653946</v>
      </c>
      <c r="BH220" s="96">
        <v>39655958842.547752</v>
      </c>
      <c r="BI220" s="96">
        <v>40692643373.032738</v>
      </c>
      <c r="BJ220" s="96">
        <v>44179055279.888718</v>
      </c>
      <c r="BK220" s="96">
        <v>50640650221.462219</v>
      </c>
      <c r="BL220" s="96">
        <v>51475016532.129341</v>
      </c>
      <c r="BM220" s="96">
        <v>52960134078.688835</v>
      </c>
    </row>
    <row r="221" spans="1:65" x14ac:dyDescent="0.2">
      <c r="A221" s="96" t="s">
        <v>596</v>
      </c>
      <c r="B221" s="96" t="s">
        <v>597</v>
      </c>
      <c r="C221" s="96" t="s">
        <v>296</v>
      </c>
      <c r="D221" s="96" t="s">
        <v>297</v>
      </c>
      <c r="E221" s="96">
        <v>29241261008.730267</v>
      </c>
      <c r="F221" s="96">
        <v>30384230629.630703</v>
      </c>
      <c r="G221" s="96">
        <v>32919570183.990772</v>
      </c>
      <c r="H221" s="96">
        <v>37715832947.719879</v>
      </c>
      <c r="I221" s="96">
        <v>36833198150.696442</v>
      </c>
      <c r="J221" s="96">
        <v>41025829559.398193</v>
      </c>
      <c r="K221" s="96">
        <v>44266610765.033897</v>
      </c>
      <c r="L221" s="96">
        <v>43761551759.386147</v>
      </c>
      <c r="M221" s="96">
        <v>46794427529.998962</v>
      </c>
      <c r="N221" s="96">
        <v>53510596329.950272</v>
      </c>
      <c r="O221" s="96">
        <v>62967234966.296501</v>
      </c>
      <c r="P221" s="96">
        <v>64038855617.477356</v>
      </c>
      <c r="Q221" s="96">
        <v>72348852524.411453</v>
      </c>
      <c r="R221" s="96">
        <v>92565582389.993347</v>
      </c>
      <c r="S221" s="96">
        <v>120710995928.18785</v>
      </c>
      <c r="T221" s="96">
        <v>133284124700.28346</v>
      </c>
      <c r="U221" s="96">
        <v>144441852796.5029</v>
      </c>
      <c r="V221" s="96">
        <v>158940995922.72375</v>
      </c>
      <c r="W221" s="96">
        <v>175894490682.74792</v>
      </c>
      <c r="X221" s="96">
        <v>211468167077.43939</v>
      </c>
      <c r="Y221" s="96">
        <v>266508136629.31277</v>
      </c>
      <c r="Z221" s="96">
        <v>371503600817.84662</v>
      </c>
      <c r="AA221" s="96">
        <v>341915306747.64807</v>
      </c>
      <c r="AB221" s="96">
        <v>297838775210.58777</v>
      </c>
      <c r="AC221" s="96">
        <v>260208727432.14645</v>
      </c>
      <c r="AD221" s="96">
        <v>246877401161.34729</v>
      </c>
      <c r="AE221" s="96">
        <v>254372190266.10355</v>
      </c>
      <c r="AF221" s="96">
        <v>289604225231.58051</v>
      </c>
      <c r="AG221" s="96">
        <v>297350985907.6532</v>
      </c>
      <c r="AH221" s="96">
        <v>295730160792.42419</v>
      </c>
      <c r="AI221" s="96">
        <v>333421558193.76947</v>
      </c>
      <c r="AJ221" s="96">
        <v>337177340689.55634</v>
      </c>
      <c r="AK221" s="96">
        <v>337422829976.11688</v>
      </c>
      <c r="AL221" s="96">
        <v>316212804074.64624</v>
      </c>
      <c r="AM221" s="96">
        <v>308559164974.89874</v>
      </c>
      <c r="AN221" s="96">
        <v>358165179681.25922</v>
      </c>
      <c r="AO221" s="96">
        <v>369334786066.03345</v>
      </c>
      <c r="AP221" s="96">
        <v>383076641984.51263</v>
      </c>
      <c r="AQ221" s="96">
        <v>370689205935.4726</v>
      </c>
      <c r="AR221" s="96">
        <v>375045435107.25153</v>
      </c>
      <c r="AS221" s="96">
        <v>400051876330.82581</v>
      </c>
      <c r="AT221" s="96">
        <v>381998011477.4801</v>
      </c>
      <c r="AU221" s="96">
        <v>416443375025.63141</v>
      </c>
      <c r="AV221" s="96">
        <v>521682838646.59601</v>
      </c>
      <c r="AW221" s="96">
        <v>648725839889.24353</v>
      </c>
      <c r="AX221" s="96">
        <v>770647337705.15979</v>
      </c>
      <c r="AY221" s="96">
        <v>914823726957.53857</v>
      </c>
      <c r="AZ221" s="96">
        <v>1061798789210.6567</v>
      </c>
      <c r="BA221" s="96">
        <v>1218500940324.4924</v>
      </c>
      <c r="BB221" s="96">
        <v>1161020295997.8542</v>
      </c>
      <c r="BC221" s="96">
        <v>1383032723160.146</v>
      </c>
      <c r="BD221" s="96">
        <v>1553736832741.488</v>
      </c>
      <c r="BE221" s="96">
        <v>1629296447405.6689</v>
      </c>
      <c r="BF221" s="96">
        <v>1734551914589.0361</v>
      </c>
      <c r="BG221" s="96">
        <v>1802336897655.551</v>
      </c>
      <c r="BH221" s="96">
        <v>1649604920994.3105</v>
      </c>
      <c r="BI221" s="96">
        <v>1540908583710.7036</v>
      </c>
      <c r="BJ221" s="96">
        <v>1641164325953.979</v>
      </c>
      <c r="BK221" s="96">
        <v>1720300618616.6426</v>
      </c>
      <c r="BL221" s="96">
        <v>1768461055198.1077</v>
      </c>
      <c r="BM221" s="96">
        <v>1684508652005.7896</v>
      </c>
    </row>
    <row r="222" spans="1:65" x14ac:dyDescent="0.2">
      <c r="A222" s="96" t="s">
        <v>598</v>
      </c>
      <c r="B222" s="96" t="s">
        <v>599</v>
      </c>
      <c r="C222" s="96" t="s">
        <v>296</v>
      </c>
      <c r="D222" s="96" t="s">
        <v>297</v>
      </c>
      <c r="BA222" s="96">
        <v>14586253383.063168</v>
      </c>
      <c r="BB222" s="96">
        <v>12231264525.067104</v>
      </c>
      <c r="BC222" s="96">
        <v>14602072410.950586</v>
      </c>
      <c r="BD222" s="96">
        <v>14907308932.753429</v>
      </c>
      <c r="BE222" s="96">
        <v>11931472169.491526</v>
      </c>
      <c r="BF222" s="96">
        <v>18426469016.94915</v>
      </c>
      <c r="BG222" s="96">
        <v>13962212847.457626</v>
      </c>
      <c r="BH222" s="96">
        <v>11997800760.224182</v>
      </c>
    </row>
    <row r="223" spans="1:65" x14ac:dyDescent="0.2">
      <c r="A223" s="96" t="s">
        <v>600</v>
      </c>
      <c r="B223" s="96" t="s">
        <v>601</v>
      </c>
      <c r="C223" s="96" t="s">
        <v>296</v>
      </c>
      <c r="D223" s="96" t="s">
        <v>297</v>
      </c>
      <c r="E223" s="96">
        <v>29252647706.234562</v>
      </c>
      <c r="F223" s="96">
        <v>30395076455.581867</v>
      </c>
      <c r="G223" s="96">
        <v>32931412202.08289</v>
      </c>
      <c r="H223" s="96">
        <v>37728782383.301346</v>
      </c>
      <c r="I223" s="96">
        <v>36847822958.076424</v>
      </c>
      <c r="J223" s="96">
        <v>41040420129.877197</v>
      </c>
      <c r="K223" s="96">
        <v>44281921449.238564</v>
      </c>
      <c r="L223" s="96">
        <v>43777102195.355034</v>
      </c>
      <c r="M223" s="96">
        <v>46809186092.130211</v>
      </c>
      <c r="N223" s="96">
        <v>53525364899.593307</v>
      </c>
      <c r="O223" s="96">
        <v>62983599875.753799</v>
      </c>
      <c r="P223" s="96">
        <v>64059013599.988876</v>
      </c>
      <c r="Q223" s="96">
        <v>72377987819.823853</v>
      </c>
      <c r="R223" s="96">
        <v>92600335614.777771</v>
      </c>
      <c r="S223" s="96">
        <v>120750880541.89862</v>
      </c>
      <c r="T223" s="96">
        <v>133328355525.34845</v>
      </c>
      <c r="U223" s="96">
        <v>144487029527.78458</v>
      </c>
      <c r="V223" s="96">
        <v>159001890318.30725</v>
      </c>
      <c r="W223" s="96">
        <v>175977245602.62814</v>
      </c>
      <c r="X223" s="96">
        <v>211594173632.82288</v>
      </c>
      <c r="Y223" s="96">
        <v>266652787277.54984</v>
      </c>
      <c r="Z223" s="96">
        <v>371652258116.83734</v>
      </c>
      <c r="AA223" s="96">
        <v>342057618819.62109</v>
      </c>
      <c r="AB223" s="96">
        <v>297981105081.57397</v>
      </c>
      <c r="AC223" s="96">
        <v>260356852559.91357</v>
      </c>
      <c r="AD223" s="96">
        <v>247043965708.74518</v>
      </c>
      <c r="AE223" s="96">
        <v>254578584951.28699</v>
      </c>
      <c r="AF223" s="96">
        <v>289852080895.94714</v>
      </c>
      <c r="AG223" s="96">
        <v>297633909425.21991</v>
      </c>
      <c r="AH223" s="96">
        <v>296034138278.00537</v>
      </c>
      <c r="AI223" s="96">
        <v>333789228166.84277</v>
      </c>
      <c r="AJ223" s="96">
        <v>337550839962.0827</v>
      </c>
      <c r="AK223" s="96">
        <v>337857314045.39594</v>
      </c>
      <c r="AL223" s="96">
        <v>316689304368.08295</v>
      </c>
      <c r="AM223" s="96">
        <v>309048783550.60193</v>
      </c>
      <c r="AN223" s="96">
        <v>358676203701.14288</v>
      </c>
      <c r="AO223" s="96">
        <v>369840419163.50934</v>
      </c>
      <c r="AP223" s="96">
        <v>383642898554.19098</v>
      </c>
      <c r="AQ223" s="96">
        <v>371301751582.43146</v>
      </c>
      <c r="AR223" s="96">
        <v>375672761692.04639</v>
      </c>
      <c r="AS223" s="96">
        <v>400670617745.58936</v>
      </c>
      <c r="AT223" s="96">
        <v>382624426175.66376</v>
      </c>
      <c r="AU223" s="96">
        <v>417145670024.17316</v>
      </c>
      <c r="AV223" s="96">
        <v>522392335561.64813</v>
      </c>
      <c r="AW223" s="96">
        <v>649569376718.43494</v>
      </c>
      <c r="AX223" s="96">
        <v>771570433818.66174</v>
      </c>
      <c r="AY223" s="96">
        <v>915843911815.12305</v>
      </c>
      <c r="AZ223" s="96">
        <v>1062834816812.04</v>
      </c>
      <c r="BA223" s="96">
        <v>1219468115408.052</v>
      </c>
      <c r="BB223" s="96">
        <v>1161867602868.6597</v>
      </c>
      <c r="BC223" s="96">
        <v>1384002515295.1968</v>
      </c>
      <c r="BD223" s="96">
        <v>1554802475477.0381</v>
      </c>
      <c r="BE223" s="96">
        <v>1630356351771.7449</v>
      </c>
      <c r="BF223" s="96">
        <v>1735880177198.1519</v>
      </c>
      <c r="BG223" s="96">
        <v>1803680014727.2834</v>
      </c>
      <c r="BH223" s="96">
        <v>1650982515526.4968</v>
      </c>
      <c r="BI223" s="96">
        <v>1542336352205.2354</v>
      </c>
      <c r="BJ223" s="96">
        <v>1642690038817.9854</v>
      </c>
      <c r="BK223" s="96">
        <v>1721887825085.7883</v>
      </c>
      <c r="BL223" s="96">
        <v>1770043307715.1775</v>
      </c>
      <c r="BM223" s="96">
        <v>1685631629892.3401</v>
      </c>
    </row>
    <row r="224" spans="1:65" x14ac:dyDescent="0.2">
      <c r="A224" s="96" t="s">
        <v>602</v>
      </c>
      <c r="B224" s="96" t="s">
        <v>603</v>
      </c>
      <c r="C224" s="96" t="s">
        <v>296</v>
      </c>
      <c r="D224" s="96" t="s">
        <v>297</v>
      </c>
      <c r="O224" s="96">
        <v>7870904004.9768877</v>
      </c>
      <c r="P224" s="96">
        <v>8855140785.3038139</v>
      </c>
      <c r="Q224" s="96">
        <v>10432907087.39217</v>
      </c>
      <c r="R224" s="96">
        <v>13001919399.043226</v>
      </c>
      <c r="S224" s="96">
        <v>20197143814.824856</v>
      </c>
      <c r="T224" s="96">
        <v>22992091955.326038</v>
      </c>
      <c r="U224" s="96">
        <v>26245537497.646122</v>
      </c>
      <c r="V224" s="96">
        <v>29804161677.998608</v>
      </c>
      <c r="W224" s="96">
        <v>32044114317.074413</v>
      </c>
      <c r="X224" s="96">
        <v>39766616401.286789</v>
      </c>
      <c r="Y224" s="96">
        <v>52916820699.447159</v>
      </c>
      <c r="Z224" s="96">
        <v>54679732066.753746</v>
      </c>
      <c r="AA224" s="96">
        <v>54420715525.47097</v>
      </c>
      <c r="AB224" s="96">
        <v>52648964995.446381</v>
      </c>
      <c r="AC224" s="96">
        <v>52165702155.827942</v>
      </c>
      <c r="AD224" s="96">
        <v>50246184118.093872</v>
      </c>
      <c r="AE224" s="96">
        <v>49316423496.125053</v>
      </c>
      <c r="AF224" s="96">
        <v>56331277123.296616</v>
      </c>
      <c r="AG224" s="96">
        <v>62034553942.505508</v>
      </c>
      <c r="AH224" s="96">
        <v>64538395989.41259</v>
      </c>
      <c r="AI224" s="96">
        <v>74731369787.079498</v>
      </c>
      <c r="AJ224" s="96">
        <v>76315696281.458694</v>
      </c>
      <c r="AK224" s="96">
        <v>81194076667.190079</v>
      </c>
      <c r="AL224" s="96">
        <v>80088184749.36261</v>
      </c>
      <c r="AM224" s="96">
        <v>84281085404.750854</v>
      </c>
      <c r="AN224" s="96">
        <v>95864965823.503586</v>
      </c>
      <c r="AO224" s="96">
        <v>101905977066.33974</v>
      </c>
      <c r="AP224" s="96">
        <v>108970696260.41656</v>
      </c>
      <c r="AQ224" s="96">
        <v>108823870525.2036</v>
      </c>
      <c r="AR224" s="96">
        <v>116637740556.33656</v>
      </c>
      <c r="AS224" s="96">
        <v>129070067461.57219</v>
      </c>
      <c r="AT224" s="96">
        <v>129583662730.1124</v>
      </c>
      <c r="AU224" s="96">
        <v>138664470849.79697</v>
      </c>
      <c r="AV224" s="96">
        <v>165862880940.71109</v>
      </c>
      <c r="AW224" s="96">
        <v>199638910298.86002</v>
      </c>
      <c r="AX224" s="96">
        <v>237857173627.77942</v>
      </c>
      <c r="AY224" s="96">
        <v>277053160681.70325</v>
      </c>
      <c r="AZ224" s="96">
        <v>332115301519.79565</v>
      </c>
      <c r="BA224" s="96">
        <v>400006342131.39471</v>
      </c>
      <c r="BB224" s="96">
        <v>342636410177.14093</v>
      </c>
      <c r="BC224" s="96">
        <v>393723893848.64325</v>
      </c>
      <c r="BD224" s="96">
        <v>474540529178.67419</v>
      </c>
      <c r="BE224" s="96">
        <v>494601957444.13123</v>
      </c>
      <c r="BF224" s="96">
        <v>514362887783.04431</v>
      </c>
      <c r="BG224" s="96">
        <v>530641145406.20032</v>
      </c>
      <c r="BH224" s="96">
        <v>453038080061.14026</v>
      </c>
      <c r="BI224" s="96">
        <v>445590885972.13428</v>
      </c>
      <c r="BJ224" s="96">
        <v>481184707055.39368</v>
      </c>
      <c r="BK224" s="96">
        <v>529116349460.76337</v>
      </c>
      <c r="BL224" s="96">
        <v>520736446922.87018</v>
      </c>
      <c r="BM224" s="96">
        <v>455343539194.36041</v>
      </c>
    </row>
    <row r="225" spans="1:65" x14ac:dyDescent="0.2">
      <c r="A225" s="96" t="s">
        <v>604</v>
      </c>
      <c r="B225" s="96" t="s">
        <v>605</v>
      </c>
      <c r="C225" s="96" t="s">
        <v>296</v>
      </c>
      <c r="D225" s="96" t="s">
        <v>297</v>
      </c>
      <c r="AT225" s="96">
        <v>75951210.685244456</v>
      </c>
      <c r="AU225" s="96">
        <v>85171308.16544348</v>
      </c>
      <c r="AV225" s="96">
        <v>102085583.46527451</v>
      </c>
      <c r="AW225" s="96">
        <v>114582561.62709673</v>
      </c>
      <c r="AX225" s="96">
        <v>136450274.67323357</v>
      </c>
      <c r="AY225" s="96">
        <v>142775597.25591633</v>
      </c>
      <c r="AZ225" s="96">
        <v>149146423.08374211</v>
      </c>
      <c r="BA225" s="96">
        <v>188021190.59284663</v>
      </c>
      <c r="BB225" s="96">
        <v>187820464.57105839</v>
      </c>
      <c r="BC225" s="96">
        <v>196652514.26725528</v>
      </c>
      <c r="BD225" s="96">
        <v>231489270.14452913</v>
      </c>
      <c r="BE225" s="96">
        <v>250680845.74783722</v>
      </c>
      <c r="BF225" s="96">
        <v>300554483.61162645</v>
      </c>
      <c r="BG225" s="96">
        <v>346528329.1832267</v>
      </c>
      <c r="BH225" s="96">
        <v>316066072.34375423</v>
      </c>
      <c r="BI225" s="96">
        <v>345495614.97998238</v>
      </c>
      <c r="BJ225" s="96">
        <v>375614126.19387698</v>
      </c>
      <c r="BK225" s="96">
        <v>412253809.72879899</v>
      </c>
      <c r="BL225" s="96">
        <v>427425039.68433946</v>
      </c>
      <c r="BM225" s="96">
        <v>472914469.91932958</v>
      </c>
    </row>
    <row r="226" spans="1:65" x14ac:dyDescent="0.2">
      <c r="A226" s="96" t="s">
        <v>222</v>
      </c>
      <c r="B226" s="96" t="s">
        <v>606</v>
      </c>
      <c r="C226" s="96" t="s">
        <v>296</v>
      </c>
      <c r="D226" s="96" t="s">
        <v>297</v>
      </c>
      <c r="E226" s="96">
        <v>99650000</v>
      </c>
      <c r="F226" s="96">
        <v>107700000</v>
      </c>
      <c r="G226" s="96">
        <v>116150000</v>
      </c>
      <c r="H226" s="96">
        <v>125950000</v>
      </c>
      <c r="I226" s="96">
        <v>134400000</v>
      </c>
      <c r="J226" s="96">
        <v>154150000</v>
      </c>
      <c r="K226" s="96">
        <v>190350000</v>
      </c>
      <c r="L226" s="96">
        <v>220700000</v>
      </c>
      <c r="M226" s="96">
        <v>241350000</v>
      </c>
      <c r="N226" s="96">
        <v>259650000</v>
      </c>
      <c r="O226" s="96">
        <v>274900000</v>
      </c>
      <c r="P226" s="96">
        <v>301000000</v>
      </c>
      <c r="Q226" s="96">
        <v>311950000</v>
      </c>
      <c r="R226" s="96">
        <v>339449999.99999994</v>
      </c>
      <c r="S226" s="96">
        <v>409850000</v>
      </c>
      <c r="T226" s="96">
        <v>465500000.00000006</v>
      </c>
      <c r="U226" s="96">
        <v>505499999.99999994</v>
      </c>
      <c r="V226" s="96">
        <v>641500000</v>
      </c>
      <c r="W226" s="96">
        <v>735500000</v>
      </c>
      <c r="X226" s="96">
        <v>782500000</v>
      </c>
      <c r="Y226" s="96">
        <v>795000000</v>
      </c>
      <c r="Z226" s="96">
        <v>889000000</v>
      </c>
      <c r="AA226" s="96">
        <v>915000000</v>
      </c>
      <c r="AB226" s="96">
        <v>883500000</v>
      </c>
      <c r="AC226" s="96">
        <v>864000000</v>
      </c>
      <c r="AD226" s="96">
        <v>873000000</v>
      </c>
      <c r="AE226" s="96">
        <v>891000000</v>
      </c>
      <c r="AF226" s="96">
        <v>980000000</v>
      </c>
      <c r="AG226" s="96">
        <v>1161000000</v>
      </c>
      <c r="AH226" s="96">
        <v>542600000</v>
      </c>
      <c r="AI226" s="96">
        <v>388400000</v>
      </c>
      <c r="AJ226" s="96">
        <v>448100000</v>
      </c>
      <c r="AK226" s="96">
        <v>404600000</v>
      </c>
      <c r="AL226" s="96">
        <v>428764705.88235289</v>
      </c>
      <c r="AM226" s="96">
        <v>605492537.31343281</v>
      </c>
      <c r="AN226" s="96">
        <v>691590497.73755658</v>
      </c>
      <c r="AO226" s="96">
        <v>861411471.32169569</v>
      </c>
      <c r="AP226" s="96">
        <v>926422500</v>
      </c>
      <c r="AQ226" s="96">
        <v>1110850000</v>
      </c>
      <c r="AR226" s="96">
        <v>886290697.67441857</v>
      </c>
      <c r="AS226" s="96">
        <v>947671969.69696963</v>
      </c>
      <c r="AT226" s="96">
        <v>834279357.79816508</v>
      </c>
      <c r="AU226" s="96">
        <v>1093574468.0851064</v>
      </c>
      <c r="AV226" s="96">
        <v>1274190311.4186852</v>
      </c>
      <c r="AW226" s="96">
        <v>1484092538.405267</v>
      </c>
      <c r="AX226" s="96">
        <v>1793388732.2912471</v>
      </c>
      <c r="AY226" s="96">
        <v>2626380435.1787729</v>
      </c>
      <c r="AZ226" s="96">
        <v>2936612021.8579235</v>
      </c>
      <c r="BA226" s="96">
        <v>3532969034.6083789</v>
      </c>
      <c r="BB226" s="96">
        <v>3875409836.0655737</v>
      </c>
      <c r="BC226" s="96">
        <v>4368398047.6433306</v>
      </c>
      <c r="BD226" s="96">
        <v>4422276621.7870264</v>
      </c>
      <c r="BE226" s="96">
        <v>4980000000</v>
      </c>
      <c r="BF226" s="96">
        <v>5145757575.757576</v>
      </c>
      <c r="BG226" s="96">
        <v>5240606060.606061</v>
      </c>
      <c r="BH226" s="96">
        <v>5126291450.815114</v>
      </c>
      <c r="BI226" s="96">
        <v>3317438910.8306842</v>
      </c>
      <c r="BJ226" s="96">
        <v>3591623596.0308237</v>
      </c>
      <c r="BK226" s="96">
        <v>3996247906.1976547</v>
      </c>
      <c r="BL226" s="96">
        <v>4221373022.257978</v>
      </c>
      <c r="BM226" s="96">
        <v>3807922874.4830551</v>
      </c>
    </row>
    <row r="227" spans="1:65" x14ac:dyDescent="0.2">
      <c r="A227" s="96" t="s">
        <v>214</v>
      </c>
      <c r="B227" s="96" t="s">
        <v>607</v>
      </c>
      <c r="C227" s="96" t="s">
        <v>296</v>
      </c>
      <c r="D227" s="96" t="s">
        <v>297</v>
      </c>
      <c r="AI227" s="96">
        <v>12747380650.076181</v>
      </c>
      <c r="AJ227" s="96">
        <v>14272201755.470392</v>
      </c>
      <c r="AK227" s="96">
        <v>15495514296.804243</v>
      </c>
      <c r="AL227" s="96">
        <v>16520676973.5301</v>
      </c>
      <c r="AM227" s="96">
        <v>20162936291.375015</v>
      </c>
      <c r="AN227" s="96">
        <v>25840146405.228756</v>
      </c>
      <c r="AO227" s="96">
        <v>27925036755.386562</v>
      </c>
      <c r="AP227" s="96">
        <v>27706028095.615723</v>
      </c>
      <c r="AQ227" s="96">
        <v>29856000671.216019</v>
      </c>
      <c r="AR227" s="96">
        <v>30453383763.051353</v>
      </c>
      <c r="AS227" s="96">
        <v>29169953012.714211</v>
      </c>
      <c r="AT227" s="96">
        <v>30752150335.570473</v>
      </c>
      <c r="AU227" s="96">
        <v>35130340673.818932</v>
      </c>
      <c r="AV227" s="96">
        <v>46816589164.785553</v>
      </c>
      <c r="AW227" s="96">
        <v>57332015147.75267</v>
      </c>
      <c r="AX227" s="96">
        <v>62785305310.28479</v>
      </c>
      <c r="AY227" s="96">
        <v>70708098105.632919</v>
      </c>
      <c r="AZ227" s="96">
        <v>86454081576.786194</v>
      </c>
      <c r="BA227" s="96">
        <v>100469509301.30365</v>
      </c>
      <c r="BB227" s="96">
        <v>89046289247.013062</v>
      </c>
      <c r="BC227" s="96">
        <v>90310718349.01561</v>
      </c>
      <c r="BD227" s="96">
        <v>99122802874.171753</v>
      </c>
      <c r="BE227" s="96">
        <v>94534730680.60231</v>
      </c>
      <c r="BF227" s="96">
        <v>98848641554.631073</v>
      </c>
      <c r="BG227" s="96">
        <v>101189715749.37379</v>
      </c>
      <c r="BH227" s="96">
        <v>88467555243.725571</v>
      </c>
      <c r="BI227" s="96">
        <v>89655253976.425766</v>
      </c>
      <c r="BJ227" s="96">
        <v>95209466459.439957</v>
      </c>
      <c r="BK227" s="96">
        <v>105474651206.55484</v>
      </c>
      <c r="BL227" s="96">
        <v>105119160234.11748</v>
      </c>
      <c r="BM227" s="96">
        <v>104574146248.36449</v>
      </c>
    </row>
    <row r="228" spans="1:65" x14ac:dyDescent="0.2">
      <c r="A228" s="96" t="s">
        <v>215</v>
      </c>
      <c r="B228" s="96" t="s">
        <v>608</v>
      </c>
      <c r="C228" s="96" t="s">
        <v>296</v>
      </c>
      <c r="D228" s="96" t="s">
        <v>297</v>
      </c>
      <c r="AN228" s="96">
        <v>21352224019.409626</v>
      </c>
      <c r="AO228" s="96">
        <v>21507232648.725212</v>
      </c>
      <c r="AP228" s="96">
        <v>20763101740.696278</v>
      </c>
      <c r="AQ228" s="96">
        <v>22146231967.686092</v>
      </c>
      <c r="AR228" s="96">
        <v>22711384311.140411</v>
      </c>
      <c r="AS228" s="96">
        <v>20289627636.676712</v>
      </c>
      <c r="AT228" s="96">
        <v>20876309970.384998</v>
      </c>
      <c r="AU228" s="96">
        <v>23489890274.314217</v>
      </c>
      <c r="AV228" s="96">
        <v>29634713641.096844</v>
      </c>
      <c r="AW228" s="96">
        <v>34414784504.235176</v>
      </c>
      <c r="AX228" s="96">
        <v>36206395970.650414</v>
      </c>
      <c r="AY228" s="96">
        <v>39481045038.263702</v>
      </c>
      <c r="AZ228" s="96">
        <v>48006372844.23761</v>
      </c>
      <c r="BA228" s="96">
        <v>55552509154.826424</v>
      </c>
      <c r="BB228" s="96">
        <v>50368056404.556824</v>
      </c>
      <c r="BC228" s="96">
        <v>48161250405.246811</v>
      </c>
      <c r="BD228" s="96">
        <v>51516366654.819717</v>
      </c>
      <c r="BE228" s="96">
        <v>46580457470.276909</v>
      </c>
      <c r="BF228" s="96">
        <v>48401896808.306351</v>
      </c>
      <c r="BG228" s="96">
        <v>49930685013.460335</v>
      </c>
      <c r="BH228" s="96">
        <v>43090173394.691322</v>
      </c>
      <c r="BI228" s="96">
        <v>44736333522.452187</v>
      </c>
      <c r="BJ228" s="96">
        <v>48466592281.615471</v>
      </c>
      <c r="BK228" s="96">
        <v>54135187443.813622</v>
      </c>
      <c r="BL228" s="96">
        <v>54174227308.886185</v>
      </c>
      <c r="BM228" s="96">
        <v>52880473699.880302</v>
      </c>
    </row>
    <row r="229" spans="1:65" x14ac:dyDescent="0.2">
      <c r="A229" s="96" t="s">
        <v>223</v>
      </c>
      <c r="B229" s="96" t="s">
        <v>609</v>
      </c>
      <c r="C229" s="96" t="s">
        <v>296</v>
      </c>
      <c r="D229" s="96" t="s">
        <v>297</v>
      </c>
      <c r="E229" s="96">
        <v>15822585033.576399</v>
      </c>
      <c r="F229" s="96">
        <v>17212686614.572601</v>
      </c>
      <c r="G229" s="96">
        <v>18667251380.074615</v>
      </c>
      <c r="H229" s="96">
        <v>20204870629.744133</v>
      </c>
      <c r="I229" s="96">
        <v>22532416750.012466</v>
      </c>
      <c r="J229" s="96">
        <v>24795499685.774994</v>
      </c>
      <c r="K229" s="96">
        <v>26971486546.284794</v>
      </c>
      <c r="L229" s="96">
        <v>29275995674.688759</v>
      </c>
      <c r="M229" s="96">
        <v>31066819929.285286</v>
      </c>
      <c r="N229" s="96">
        <v>33738102482.155811</v>
      </c>
      <c r="O229" s="96">
        <v>38092452060.620125</v>
      </c>
      <c r="P229" s="96">
        <v>41566412922.608719</v>
      </c>
      <c r="Q229" s="96">
        <v>48954145808.835876</v>
      </c>
      <c r="R229" s="96">
        <v>59404966684.221367</v>
      </c>
      <c r="S229" s="96">
        <v>66013338964.72496</v>
      </c>
      <c r="T229" s="96">
        <v>82885397620.538513</v>
      </c>
      <c r="U229" s="96">
        <v>89362071672.903412</v>
      </c>
      <c r="V229" s="96">
        <v>94468740851.481613</v>
      </c>
      <c r="W229" s="96">
        <v>104442351222.7509</v>
      </c>
      <c r="X229" s="96">
        <v>123386410160.71471</v>
      </c>
      <c r="Y229" s="96">
        <v>142092068280.68851</v>
      </c>
      <c r="Z229" s="96">
        <v>129686938223.3282</v>
      </c>
      <c r="AA229" s="96">
        <v>114380557730.87575</v>
      </c>
      <c r="AB229" s="96">
        <v>105014356666.7971</v>
      </c>
      <c r="AC229" s="96">
        <v>109201362581.30031</v>
      </c>
      <c r="AD229" s="96">
        <v>114123537581.79431</v>
      </c>
      <c r="AE229" s="96">
        <v>150498057723.62289</v>
      </c>
      <c r="AF229" s="96">
        <v>183009638350.8927</v>
      </c>
      <c r="AG229" s="96">
        <v>206986674500.58752</v>
      </c>
      <c r="AH229" s="96">
        <v>217948315624.56372</v>
      </c>
      <c r="AI229" s="96">
        <v>261846194498.88492</v>
      </c>
      <c r="AJ229" s="96">
        <v>274229034311.69904</v>
      </c>
      <c r="AK229" s="96">
        <v>284321115594.62891</v>
      </c>
      <c r="AL229" s="96">
        <v>212953336588.12344</v>
      </c>
      <c r="AM229" s="96">
        <v>229033566614.82632</v>
      </c>
      <c r="AN229" s="96">
        <v>267305875261.09933</v>
      </c>
      <c r="AO229" s="96">
        <v>291743811512.07874</v>
      </c>
      <c r="AP229" s="96">
        <v>268146144677.72989</v>
      </c>
      <c r="AQ229" s="96">
        <v>270809066780.7142</v>
      </c>
      <c r="AR229" s="96">
        <v>274072182416.73123</v>
      </c>
      <c r="AS229" s="96">
        <v>262835454366.8551</v>
      </c>
      <c r="AT229" s="96">
        <v>242395852494.409</v>
      </c>
      <c r="AU229" s="96">
        <v>266849061835.65948</v>
      </c>
      <c r="AV229" s="96">
        <v>334337212322.07562</v>
      </c>
      <c r="AW229" s="96">
        <v>385118044877.46466</v>
      </c>
      <c r="AX229" s="96">
        <v>392218088878.77856</v>
      </c>
      <c r="AY229" s="96">
        <v>423093437423.7619</v>
      </c>
      <c r="AZ229" s="96">
        <v>491252589217.02075</v>
      </c>
      <c r="BA229" s="96">
        <v>517706149201.19556</v>
      </c>
      <c r="BB229" s="96">
        <v>436537014293.55353</v>
      </c>
      <c r="BC229" s="96">
        <v>495812558843.31036</v>
      </c>
      <c r="BD229" s="96">
        <v>574094112972.73267</v>
      </c>
      <c r="BE229" s="96">
        <v>552483727282.80249</v>
      </c>
      <c r="BF229" s="96">
        <v>586841821796.89111</v>
      </c>
      <c r="BG229" s="96">
        <v>581964017237.0946</v>
      </c>
      <c r="BH229" s="96">
        <v>505103781349.7569</v>
      </c>
      <c r="BI229" s="96">
        <v>515654671469.54694</v>
      </c>
      <c r="BJ229" s="96">
        <v>541018749769.09711</v>
      </c>
      <c r="BK229" s="96">
        <v>555455371487.08936</v>
      </c>
      <c r="BL229" s="96">
        <v>531283304459.66693</v>
      </c>
      <c r="BM229" s="96">
        <v>537609865719.0188</v>
      </c>
    </row>
    <row r="230" spans="1:65" x14ac:dyDescent="0.2">
      <c r="A230" s="96" t="s">
        <v>138</v>
      </c>
      <c r="B230" s="96" t="s">
        <v>610</v>
      </c>
      <c r="C230" s="96" t="s">
        <v>296</v>
      </c>
      <c r="D230" s="96" t="s">
        <v>297</v>
      </c>
      <c r="E230" s="96">
        <v>35076158.47683046</v>
      </c>
      <c r="F230" s="96">
        <v>43025199.49601008</v>
      </c>
      <c r="G230" s="96">
        <v>45927061.458770819</v>
      </c>
      <c r="H230" s="96">
        <v>54128377.432451345</v>
      </c>
      <c r="I230" s="96">
        <v>64979280.414391711</v>
      </c>
      <c r="J230" s="96">
        <v>70278594.428111434</v>
      </c>
      <c r="K230" s="96">
        <v>76858462.830743387</v>
      </c>
      <c r="L230" s="96">
        <v>74758504.829903394</v>
      </c>
      <c r="M230" s="96">
        <v>79798404.03191936</v>
      </c>
      <c r="N230" s="96">
        <v>105417891.64216715</v>
      </c>
      <c r="O230" s="96">
        <v>112137757.24485509</v>
      </c>
      <c r="P230" s="96">
        <v>136465324.38478747</v>
      </c>
      <c r="Q230" s="96">
        <v>146741251.4635098</v>
      </c>
      <c r="R230" s="96">
        <v>221902017.29106629</v>
      </c>
      <c r="S230" s="96">
        <v>264311994.11331862</v>
      </c>
      <c r="T230" s="96">
        <v>288302907.3698445</v>
      </c>
      <c r="U230" s="96">
        <v>272539098.43606257</v>
      </c>
      <c r="V230" s="96">
        <v>304047838.0864765</v>
      </c>
      <c r="W230" s="96">
        <v>340616375.3449862</v>
      </c>
      <c r="X230" s="96">
        <v>412093133.76098835</v>
      </c>
      <c r="Y230" s="96">
        <v>542000513.61068308</v>
      </c>
      <c r="Z230" s="96">
        <v>570761166.81859612</v>
      </c>
      <c r="AA230" s="96">
        <v>537575980.84361756</v>
      </c>
      <c r="AB230" s="96">
        <v>555336145.76788437</v>
      </c>
      <c r="AC230" s="96">
        <v>494475699.85765606</v>
      </c>
      <c r="AD230" s="96">
        <v>360075380.26652312</v>
      </c>
      <c r="AE230" s="96">
        <v>449146608.31509846</v>
      </c>
      <c r="AF230" s="96">
        <v>584135559.92141449</v>
      </c>
      <c r="AG230" s="96">
        <v>692016714.31713223</v>
      </c>
      <c r="AH230" s="96">
        <v>696915430.66305709</v>
      </c>
      <c r="AI230" s="96">
        <v>1114703088.1614039</v>
      </c>
      <c r="AJ230" s="96">
        <v>1156141998.3341181</v>
      </c>
      <c r="AK230" s="96">
        <v>1284766234.2215989</v>
      </c>
      <c r="AL230" s="96">
        <v>1357206995.7462435</v>
      </c>
      <c r="AM230" s="96">
        <v>1419293454.9960573</v>
      </c>
      <c r="AN230" s="96">
        <v>1698982437.7601941</v>
      </c>
      <c r="AO230" s="96">
        <v>1602760100.4814739</v>
      </c>
      <c r="AP230" s="96">
        <v>1716699913.1944447</v>
      </c>
      <c r="AQ230" s="96">
        <v>1576904292.4588029</v>
      </c>
      <c r="AR230" s="96">
        <v>1547884442.2620509</v>
      </c>
      <c r="AS230" s="96">
        <v>1738100853.0505202</v>
      </c>
      <c r="AT230" s="96">
        <v>1542477355.3565414</v>
      </c>
      <c r="AU230" s="96">
        <v>1432228172.7020028</v>
      </c>
      <c r="AV230" s="96">
        <v>2197612767.1949973</v>
      </c>
      <c r="AW230" s="96">
        <v>2770082822.4657874</v>
      </c>
      <c r="AX230" s="96">
        <v>3178126554.8094916</v>
      </c>
      <c r="AY230" s="96">
        <v>3291353806.3944473</v>
      </c>
      <c r="AZ230" s="96">
        <v>3469363925.3981323</v>
      </c>
      <c r="BA230" s="96">
        <v>3294093364.1601701</v>
      </c>
      <c r="BB230" s="96">
        <v>3580417161.3344822</v>
      </c>
      <c r="BC230" s="96">
        <v>4438778547.2326937</v>
      </c>
      <c r="BD230" s="96">
        <v>4820499497.3213425</v>
      </c>
      <c r="BE230" s="96">
        <v>4886658806.3337393</v>
      </c>
      <c r="BF230" s="96">
        <v>4597702903.1289167</v>
      </c>
      <c r="BG230" s="96">
        <v>4422304974.7988977</v>
      </c>
      <c r="BH230" s="96">
        <v>4062660889.8268518</v>
      </c>
      <c r="BI230" s="96">
        <v>3816018484.5271115</v>
      </c>
      <c r="BJ230" s="96">
        <v>4402972999.5348625</v>
      </c>
      <c r="BK230" s="96">
        <v>4665424249.0615625</v>
      </c>
      <c r="BL230" s="96">
        <v>4471598726.6435986</v>
      </c>
      <c r="BM230" s="96">
        <v>3962493092.9930758</v>
      </c>
    </row>
    <row r="231" spans="1:65" x14ac:dyDescent="0.2">
      <c r="A231" s="96" t="s">
        <v>611</v>
      </c>
      <c r="B231" s="96" t="s">
        <v>612</v>
      </c>
      <c r="C231" s="96" t="s">
        <v>296</v>
      </c>
      <c r="D231" s="96" t="s">
        <v>297</v>
      </c>
      <c r="BD231" s="96">
        <v>936089385.47486031</v>
      </c>
      <c r="BE231" s="96">
        <v>985865921.78770947</v>
      </c>
      <c r="BF231" s="96">
        <v>1022905027.9329609</v>
      </c>
      <c r="BG231" s="96">
        <v>1245251396.6480446</v>
      </c>
      <c r="BH231" s="96">
        <v>1253072625.698324</v>
      </c>
      <c r="BI231" s="96">
        <v>1263687150.8379889</v>
      </c>
      <c r="BJ231" s="96">
        <v>1191620111.7318435</v>
      </c>
      <c r="BK231" s="96">
        <v>1185474860.3351955</v>
      </c>
    </row>
    <row r="232" spans="1:65" x14ac:dyDescent="0.2">
      <c r="A232" s="96" t="s">
        <v>212</v>
      </c>
      <c r="B232" s="96" t="s">
        <v>613</v>
      </c>
      <c r="C232" s="96" t="s">
        <v>296</v>
      </c>
      <c r="D232" s="96" t="s">
        <v>297</v>
      </c>
      <c r="E232" s="96">
        <v>12012012.012012012</v>
      </c>
      <c r="F232" s="96">
        <v>11592011.592011593</v>
      </c>
      <c r="G232" s="96">
        <v>12642026.571896391</v>
      </c>
      <c r="H232" s="96">
        <v>13923029.264397521</v>
      </c>
      <c r="I232" s="96">
        <v>15393032.354152914</v>
      </c>
      <c r="J232" s="96">
        <v>15603032.795546543</v>
      </c>
      <c r="K232" s="96">
        <v>16443034.561121052</v>
      </c>
      <c r="L232" s="96">
        <v>16632032.814018313</v>
      </c>
      <c r="M232" s="96">
        <v>16074027.349603906</v>
      </c>
      <c r="N232" s="96">
        <v>16452027.992763685</v>
      </c>
      <c r="O232" s="96">
        <v>18432031.361695856</v>
      </c>
      <c r="P232" s="96">
        <v>21965951.721304826</v>
      </c>
      <c r="Q232" s="96">
        <v>30645121.012949865</v>
      </c>
      <c r="R232" s="96">
        <v>36896278.223562934</v>
      </c>
      <c r="S232" s="96">
        <v>43134498.692965664</v>
      </c>
      <c r="T232" s="96">
        <v>47803145.956030257</v>
      </c>
      <c r="U232" s="96">
        <v>49278979.547145732</v>
      </c>
      <c r="V232" s="96">
        <v>64526398.658536114</v>
      </c>
      <c r="W232" s="96">
        <v>85552369.914184019</v>
      </c>
      <c r="X232" s="96">
        <v>127261099.24395965</v>
      </c>
      <c r="Y232" s="96">
        <v>147357222.77980226</v>
      </c>
      <c r="Z232" s="96">
        <v>154902869.02139026</v>
      </c>
      <c r="AA232" s="96">
        <v>147912069.76574969</v>
      </c>
      <c r="AB232" s="96">
        <v>146712850.50924766</v>
      </c>
      <c r="AC232" s="96">
        <v>151313241.98249218</v>
      </c>
      <c r="AD232" s="96">
        <v>168887539.13081759</v>
      </c>
      <c r="AE232" s="96">
        <v>207850623.63709396</v>
      </c>
      <c r="AF232" s="96">
        <v>249267039.78267452</v>
      </c>
      <c r="AG232" s="96">
        <v>283828769.02992547</v>
      </c>
      <c r="AH232" s="96">
        <v>304832867.393246</v>
      </c>
      <c r="AI232" s="96">
        <v>368584758.94245726</v>
      </c>
      <c r="AJ232" s="96">
        <v>374359556.08492619</v>
      </c>
      <c r="AK232" s="96">
        <v>433667193.81479526</v>
      </c>
      <c r="AL232" s="96">
        <v>473916819.45382613</v>
      </c>
      <c r="AM232" s="96">
        <v>486451204.55714232</v>
      </c>
      <c r="AN232" s="96">
        <v>508221508.22150826</v>
      </c>
      <c r="AO232" s="96">
        <v>503068472.20266002</v>
      </c>
      <c r="AP232" s="96">
        <v>562958836.51990533</v>
      </c>
      <c r="AQ232" s="96">
        <v>608369282.22572732</v>
      </c>
      <c r="AR232" s="96">
        <v>622985493.68273282</v>
      </c>
      <c r="AS232" s="96">
        <v>614879764.78000629</v>
      </c>
      <c r="AT232" s="96">
        <v>622262057.19163465</v>
      </c>
      <c r="AU232" s="96">
        <v>697518248.17518246</v>
      </c>
      <c r="AV232" s="96">
        <v>705704816.04236495</v>
      </c>
      <c r="AW232" s="96">
        <v>839319927.27272725</v>
      </c>
      <c r="AX232" s="96">
        <v>919103254.5454545</v>
      </c>
      <c r="AY232" s="96">
        <v>1016418229.2515897</v>
      </c>
      <c r="AZ232" s="96">
        <v>1033561654.0567966</v>
      </c>
      <c r="BA232" s="96">
        <v>967199593.96015728</v>
      </c>
      <c r="BB232" s="96">
        <v>847397850.09441662</v>
      </c>
      <c r="BC232" s="96">
        <v>969936525.29872882</v>
      </c>
      <c r="BD232" s="96">
        <v>1065826669.8974235</v>
      </c>
      <c r="BE232" s="96">
        <v>1060226125.6261593</v>
      </c>
      <c r="BF232" s="96">
        <v>1328157608.8308716</v>
      </c>
      <c r="BG232" s="96">
        <v>1343007845.0446773</v>
      </c>
      <c r="BH232" s="96">
        <v>1377495054.041265</v>
      </c>
      <c r="BI232" s="96">
        <v>1426651768.8218865</v>
      </c>
      <c r="BJ232" s="96">
        <v>1524486800.3604898</v>
      </c>
      <c r="BK232" s="96">
        <v>1586008999.7484095</v>
      </c>
      <c r="BL232" s="96">
        <v>1581380268.6428902</v>
      </c>
      <c r="BM232" s="96">
        <v>1124937500</v>
      </c>
    </row>
    <row r="233" spans="1:65" x14ac:dyDescent="0.2">
      <c r="A233" s="96" t="s">
        <v>225</v>
      </c>
      <c r="B233" s="96" t="s">
        <v>614</v>
      </c>
      <c r="C233" s="96" t="s">
        <v>296</v>
      </c>
      <c r="D233" s="96" t="s">
        <v>297</v>
      </c>
      <c r="E233" s="96">
        <v>857704431.68649697</v>
      </c>
      <c r="F233" s="96">
        <v>945244992.21130574</v>
      </c>
      <c r="G233" s="96">
        <v>1110565863.537374</v>
      </c>
      <c r="H233" s="96">
        <v>1200447429.3556306</v>
      </c>
      <c r="I233" s="96">
        <v>1339494290.4243162</v>
      </c>
      <c r="J233" s="96">
        <v>1472036550.7099178</v>
      </c>
      <c r="K233" s="96">
        <v>1342287556.5960233</v>
      </c>
      <c r="L233" s="96">
        <v>1580229795.1088135</v>
      </c>
      <c r="M233" s="96">
        <v>1753746369.6604888</v>
      </c>
      <c r="N233" s="96">
        <v>2245011571.9865232</v>
      </c>
      <c r="O233" s="96">
        <v>2140383695.946177</v>
      </c>
      <c r="P233" s="96">
        <v>2589851693.0165606</v>
      </c>
      <c r="Q233" s="96">
        <v>3059682162.0656567</v>
      </c>
      <c r="R233" s="96">
        <v>3239488104.6009116</v>
      </c>
      <c r="S233" s="96">
        <v>5159557176.250124</v>
      </c>
      <c r="T233" s="96">
        <v>6826980766.8047972</v>
      </c>
      <c r="U233" s="96">
        <v>7633528920.6324701</v>
      </c>
      <c r="V233" s="96">
        <v>7696011359.941555</v>
      </c>
      <c r="W233" s="96">
        <v>9275203105.5794621</v>
      </c>
      <c r="X233" s="96">
        <v>9929682184.3271809</v>
      </c>
      <c r="Y233" s="96">
        <v>13062421024.933714</v>
      </c>
      <c r="Z233" s="96">
        <v>15518199247.339264</v>
      </c>
      <c r="AA233" s="96">
        <v>16298905397.070112</v>
      </c>
      <c r="AB233" s="96">
        <v>17589184556.694603</v>
      </c>
      <c r="AC233" s="96">
        <v>17503082982.28318</v>
      </c>
      <c r="AD233" s="96">
        <v>16403544510.52676</v>
      </c>
      <c r="AE233" s="96">
        <v>13293209270.103582</v>
      </c>
      <c r="AF233" s="96">
        <v>11356215712.9326</v>
      </c>
      <c r="AG233" s="96">
        <v>10577042354.798973</v>
      </c>
      <c r="AH233" s="96">
        <v>9853396225.587492</v>
      </c>
      <c r="AI233" s="96">
        <v>12308624283.978699</v>
      </c>
      <c r="AJ233" s="96">
        <v>12981833333.333334</v>
      </c>
      <c r="AK233" s="96">
        <v>13253565898.955755</v>
      </c>
      <c r="AL233" s="96">
        <v>13695962019.208378</v>
      </c>
      <c r="AM233" s="96">
        <v>10122020000</v>
      </c>
      <c r="AN233" s="96">
        <v>11396706586.826347</v>
      </c>
      <c r="AO233" s="96">
        <v>13789560878.243513</v>
      </c>
      <c r="AP233" s="96">
        <v>14505233968.871595</v>
      </c>
      <c r="AQ233" s="96">
        <v>15200846138.461538</v>
      </c>
      <c r="AR233" s="96">
        <v>15873875968.992249</v>
      </c>
      <c r="AS233" s="96">
        <v>19325894913.125393</v>
      </c>
      <c r="AT233" s="96">
        <v>21099833783.50301</v>
      </c>
      <c r="AU233" s="96">
        <v>21582248881.65921</v>
      </c>
      <c r="AV233" s="96">
        <v>21828144686.039421</v>
      </c>
      <c r="AW233" s="96">
        <v>25086930693.069305</v>
      </c>
      <c r="AX233" s="96">
        <v>28858965517.241379</v>
      </c>
      <c r="AY233" s="96">
        <v>33332844574.78006</v>
      </c>
      <c r="AZ233" s="96">
        <v>40405006007.208649</v>
      </c>
    </row>
    <row r="234" spans="1:65" x14ac:dyDescent="0.2">
      <c r="A234" s="96" t="s">
        <v>615</v>
      </c>
      <c r="B234" s="96" t="s">
        <v>616</v>
      </c>
      <c r="C234" s="96" t="s">
        <v>296</v>
      </c>
      <c r="D234" s="96" t="s">
        <v>297</v>
      </c>
      <c r="AT234" s="96">
        <v>358744800</v>
      </c>
      <c r="AU234" s="96">
        <v>366707900</v>
      </c>
      <c r="AV234" s="96">
        <v>409753600</v>
      </c>
      <c r="AW234" s="96">
        <v>485598800</v>
      </c>
      <c r="AX234" s="96">
        <v>578645800</v>
      </c>
      <c r="AY234" s="96">
        <v>721891500</v>
      </c>
      <c r="AZ234" s="96">
        <v>773489700</v>
      </c>
      <c r="BA234" s="96">
        <v>862683600</v>
      </c>
      <c r="BB234" s="96">
        <v>703175800</v>
      </c>
      <c r="BC234" s="96">
        <v>686787800</v>
      </c>
      <c r="BD234" s="96">
        <v>728789600</v>
      </c>
      <c r="BE234" s="96">
        <v>727161000</v>
      </c>
      <c r="BF234" s="96">
        <v>754238000</v>
      </c>
      <c r="BG234" s="96">
        <v>841070000</v>
      </c>
      <c r="BH234" s="96">
        <v>942070000</v>
      </c>
      <c r="BI234" s="96">
        <v>1032452000</v>
      </c>
      <c r="BJ234" s="96">
        <v>1022365000</v>
      </c>
      <c r="BK234" s="96">
        <v>1113178000</v>
      </c>
      <c r="BL234" s="96">
        <v>1197415000</v>
      </c>
      <c r="BM234" s="96">
        <v>924583000</v>
      </c>
    </row>
    <row r="235" spans="1:65" x14ac:dyDescent="0.2">
      <c r="A235" s="96" t="s">
        <v>117</v>
      </c>
      <c r="B235" s="96" t="s">
        <v>617</v>
      </c>
      <c r="C235" s="96" t="s">
        <v>296</v>
      </c>
      <c r="D235" s="96" t="s">
        <v>297</v>
      </c>
      <c r="E235" s="96">
        <v>313582729.4264853</v>
      </c>
      <c r="F235" s="96">
        <v>333975338.83416015</v>
      </c>
      <c r="G235" s="96">
        <v>357635713.87692195</v>
      </c>
      <c r="H235" s="96">
        <v>371767002.65599823</v>
      </c>
      <c r="I235" s="96">
        <v>392247517.60201615</v>
      </c>
      <c r="J235" s="96">
        <v>416926302.96350867</v>
      </c>
      <c r="K235" s="96">
        <v>432794922.45983505</v>
      </c>
      <c r="L235" s="96">
        <v>449826322.99507231</v>
      </c>
      <c r="M235" s="96">
        <v>453980096.65450341</v>
      </c>
      <c r="N235" s="96">
        <v>471635620.92443126</v>
      </c>
      <c r="O235" s="96">
        <v>469266736.60517704</v>
      </c>
      <c r="P235" s="96">
        <v>501866730.72256112</v>
      </c>
      <c r="Q235" s="96">
        <v>585427545.72371233</v>
      </c>
      <c r="R235" s="96">
        <v>647199482.82806075</v>
      </c>
      <c r="S235" s="96">
        <v>652532796.06670272</v>
      </c>
      <c r="T235" s="96">
        <v>864602103.30315053</v>
      </c>
      <c r="U235" s="96">
        <v>866044961.04820526</v>
      </c>
      <c r="V235" s="96">
        <v>935360466.35139692</v>
      </c>
      <c r="W235" s="96">
        <v>1113920122.6121171</v>
      </c>
      <c r="X235" s="96">
        <v>1004316495.1116463</v>
      </c>
      <c r="Y235" s="96">
        <v>1033002401.8254577</v>
      </c>
      <c r="Z235" s="96">
        <v>876937559.72503793</v>
      </c>
      <c r="AA235" s="96">
        <v>834369860.42729187</v>
      </c>
      <c r="AB235" s="96">
        <v>832415805.9563266</v>
      </c>
      <c r="AC235" s="96">
        <v>919103735.32292092</v>
      </c>
      <c r="AD235" s="96">
        <v>1033069709.9950732</v>
      </c>
      <c r="AE235" s="96">
        <v>1067828247.2357662</v>
      </c>
      <c r="AF235" s="96">
        <v>1163426850.6501517</v>
      </c>
      <c r="AG235" s="96">
        <v>1482597298.8871794</v>
      </c>
      <c r="AH235" s="96">
        <v>1433686309.8364236</v>
      </c>
      <c r="AI235" s="96">
        <v>1738605558.0543175</v>
      </c>
      <c r="AJ235" s="96">
        <v>1877138041.6430795</v>
      </c>
      <c r="AK235" s="96">
        <v>1881847676.8075173</v>
      </c>
      <c r="AL235" s="96">
        <v>1463251055.4006779</v>
      </c>
      <c r="AM235" s="96">
        <v>1179837954.721925</v>
      </c>
      <c r="AN235" s="96">
        <v>1445919969.8927214</v>
      </c>
      <c r="AO235" s="96">
        <v>1607345450.0457823</v>
      </c>
      <c r="AP235" s="96">
        <v>1544689502.8247156</v>
      </c>
      <c r="AQ235" s="96">
        <v>1744794457.276001</v>
      </c>
      <c r="AR235" s="96">
        <v>1534673583.2487004</v>
      </c>
      <c r="AS235" s="96">
        <v>1388506726.6209335</v>
      </c>
      <c r="AT235" s="96">
        <v>1710843360.6495488</v>
      </c>
      <c r="AU235" s="96">
        <v>1997005786.5411816</v>
      </c>
      <c r="AV235" s="96">
        <v>2742815194.5499325</v>
      </c>
      <c r="AW235" s="96">
        <v>4422855929.2142801</v>
      </c>
      <c r="AX235" s="96">
        <v>6649307057.0331354</v>
      </c>
      <c r="AY235" s="96">
        <v>7428701809.4059706</v>
      </c>
      <c r="AZ235" s="96">
        <v>8650138068.6316071</v>
      </c>
      <c r="BA235" s="96">
        <v>10393834720.852018</v>
      </c>
      <c r="BB235" s="96">
        <v>9290728773.3572273</v>
      </c>
      <c r="BC235" s="96">
        <v>10668102734.813234</v>
      </c>
      <c r="BD235" s="96">
        <v>12172309522.617149</v>
      </c>
      <c r="BE235" s="96">
        <v>12367363677.619883</v>
      </c>
      <c r="BF235" s="96">
        <v>12953535495.878109</v>
      </c>
      <c r="BG235" s="96">
        <v>13940768065.606321</v>
      </c>
      <c r="BH235" s="96">
        <v>10950392219.910398</v>
      </c>
      <c r="BI235" s="96">
        <v>10097778353.765135</v>
      </c>
      <c r="BJ235" s="96">
        <v>10000395242.14566</v>
      </c>
      <c r="BK235" s="96">
        <v>11239167048.491619</v>
      </c>
      <c r="BL235" s="96">
        <v>11314951342.780731</v>
      </c>
      <c r="BM235" s="96">
        <v>10093118570.291842</v>
      </c>
    </row>
    <row r="236" spans="1:65" x14ac:dyDescent="0.2">
      <c r="A236" s="96" t="s">
        <v>618</v>
      </c>
      <c r="B236" s="96" t="s">
        <v>619</v>
      </c>
      <c r="C236" s="96" t="s">
        <v>296</v>
      </c>
      <c r="D236" s="96" t="s">
        <v>297</v>
      </c>
      <c r="E236" s="96">
        <v>80063316656.922852</v>
      </c>
      <c r="F236" s="96">
        <v>70281711056.327942</v>
      </c>
      <c r="G236" s="96">
        <v>64403201897.479767</v>
      </c>
      <c r="H236" s="96">
        <v>69739728837.424667</v>
      </c>
      <c r="I236" s="96">
        <v>80856114662.632324</v>
      </c>
      <c r="J236" s="96">
        <v>94360652380.74321</v>
      </c>
      <c r="K236" s="96">
        <v>103298974015.06596</v>
      </c>
      <c r="L236" s="96">
        <v>100093446645.16888</v>
      </c>
      <c r="M236" s="96">
        <v>101027301822.9991</v>
      </c>
      <c r="N236" s="96">
        <v>113443007165.13838</v>
      </c>
      <c r="O236" s="96">
        <v>126459048205.48125</v>
      </c>
      <c r="P236" s="96">
        <v>135994572379.7935</v>
      </c>
      <c r="Q236" s="96">
        <v>154280186201.59433</v>
      </c>
      <c r="R236" s="96">
        <v>194246641943.81894</v>
      </c>
      <c r="S236" s="96">
        <v>219146764951.23419</v>
      </c>
      <c r="T236" s="96">
        <v>246367761909.19928</v>
      </c>
      <c r="U236" s="96">
        <v>250064919102.12305</v>
      </c>
      <c r="V236" s="96">
        <v>288969557673.91406</v>
      </c>
      <c r="W236" s="96">
        <v>279753207033.89325</v>
      </c>
      <c r="X236" s="96">
        <v>324043216244.85333</v>
      </c>
      <c r="Y236" s="96">
        <v>373919971214.37091</v>
      </c>
      <c r="Z236" s="96">
        <v>399009255115.89221</v>
      </c>
      <c r="AA236" s="96">
        <v>418757477176.59662</v>
      </c>
      <c r="AB236" s="96">
        <v>439400178540.48816</v>
      </c>
      <c r="AC236" s="96">
        <v>476921953236.87036</v>
      </c>
      <c r="AD236" s="96">
        <v>522670941733.56366</v>
      </c>
      <c r="AE236" s="96">
        <v>521195760767.06116</v>
      </c>
      <c r="AF236" s="96">
        <v>514745443583.72736</v>
      </c>
      <c r="AG236" s="96">
        <v>570876791477.74561</v>
      </c>
      <c r="AH236" s="96">
        <v>616975622648.53955</v>
      </c>
      <c r="AI236" s="96">
        <v>661340614413.77124</v>
      </c>
      <c r="AJ236" s="96">
        <v>717738764935.71716</v>
      </c>
      <c r="AK236" s="96">
        <v>804295538188.57642</v>
      </c>
      <c r="AL236" s="96">
        <v>882996421853.3363</v>
      </c>
      <c r="AM236" s="96">
        <v>1062251487062.2845</v>
      </c>
      <c r="AN236" s="96">
        <v>1311112210564.5842</v>
      </c>
      <c r="AO236" s="96">
        <v>1505947433624.0103</v>
      </c>
      <c r="AP236" s="96">
        <v>1559873264355.8931</v>
      </c>
      <c r="AQ236" s="96">
        <v>1429685178776.1863</v>
      </c>
      <c r="AR236" s="96">
        <v>1572685812139.2227</v>
      </c>
      <c r="AS236" s="96">
        <v>1729893674618.345</v>
      </c>
      <c r="AT236" s="96">
        <v>1842766054342.4634</v>
      </c>
      <c r="AU236" s="96">
        <v>2042817041063.917</v>
      </c>
      <c r="AV236" s="96">
        <v>2309582280564.9414</v>
      </c>
      <c r="AW236" s="96">
        <v>2677980213074.9331</v>
      </c>
      <c r="AX236" s="96">
        <v>3102503674351.9668</v>
      </c>
      <c r="AY236" s="96">
        <v>3738297475552.5156</v>
      </c>
      <c r="AZ236" s="96">
        <v>4731241012333.9336</v>
      </c>
      <c r="BA236" s="96">
        <v>5979036789716.2627</v>
      </c>
      <c r="BB236" s="96">
        <v>6488689382331.7178</v>
      </c>
      <c r="BC236" s="96">
        <v>7861457204525.0547</v>
      </c>
      <c r="BD236" s="96">
        <v>9595886477860.3535</v>
      </c>
      <c r="BE236" s="96">
        <v>10700265350899.465</v>
      </c>
      <c r="BF236" s="96">
        <v>11810748348156.109</v>
      </c>
      <c r="BG236" s="96">
        <v>12731309124373.695</v>
      </c>
      <c r="BH236" s="96">
        <v>13261565445436.834</v>
      </c>
      <c r="BI236" s="96">
        <v>13543999977309.342</v>
      </c>
      <c r="BJ236" s="96">
        <v>14805913863912.18</v>
      </c>
      <c r="BK236" s="96">
        <v>16555121218015.404</v>
      </c>
      <c r="BL236" s="96">
        <v>17123379371247.164</v>
      </c>
      <c r="BM236" s="96">
        <v>17420835248019.928</v>
      </c>
    </row>
    <row r="237" spans="1:65" x14ac:dyDescent="0.2">
      <c r="A237" s="96" t="s">
        <v>620</v>
      </c>
      <c r="B237" s="96" t="s">
        <v>621</v>
      </c>
      <c r="C237" s="96" t="s">
        <v>296</v>
      </c>
      <c r="D237" s="96" t="s">
        <v>297</v>
      </c>
      <c r="AG237" s="96">
        <v>968922185616.30029</v>
      </c>
      <c r="AH237" s="96">
        <v>940677348421.32751</v>
      </c>
      <c r="AI237" s="96">
        <v>999752159769.98389</v>
      </c>
      <c r="AJ237" s="96">
        <v>995489432439.34448</v>
      </c>
      <c r="AK237" s="96">
        <v>937920972048.03809</v>
      </c>
      <c r="AL237" s="96">
        <v>932594484164.97742</v>
      </c>
      <c r="AM237" s="96">
        <v>838268079013.47229</v>
      </c>
      <c r="AN237" s="96">
        <v>924108481800.97205</v>
      </c>
      <c r="AO237" s="96">
        <v>951055222940.69177</v>
      </c>
      <c r="AP237" s="96">
        <v>980879739342.56812</v>
      </c>
      <c r="AQ237" s="96">
        <v>948276155275.49988</v>
      </c>
      <c r="AR237" s="96">
        <v>821984510217.33484</v>
      </c>
      <c r="AS237" s="96">
        <v>893552998995.37695</v>
      </c>
      <c r="AT237" s="96">
        <v>909476405002.1062</v>
      </c>
      <c r="AU237" s="96">
        <v>1022113194337.3085</v>
      </c>
      <c r="AV237" s="96">
        <v>1256700095891.6265</v>
      </c>
      <c r="AW237" s="96">
        <v>1627208967045.5427</v>
      </c>
      <c r="AX237" s="96">
        <v>2037423407652.2786</v>
      </c>
      <c r="AY237" s="96">
        <v>2463509710128.2124</v>
      </c>
      <c r="AZ237" s="96">
        <v>3167472571546.1934</v>
      </c>
      <c r="BA237" s="96">
        <v>3920746018958.4863</v>
      </c>
      <c r="BB237" s="96">
        <v>3110436844741.0625</v>
      </c>
      <c r="BC237" s="96">
        <v>3651038750248.7588</v>
      </c>
      <c r="BD237" s="96">
        <v>4434404725514.6211</v>
      </c>
      <c r="BE237" s="96">
        <v>4629809465599.2051</v>
      </c>
      <c r="BF237" s="96">
        <v>4909012768810.5098</v>
      </c>
      <c r="BG237" s="96">
        <v>4641860872953.9951</v>
      </c>
      <c r="BH237" s="96">
        <v>3622133037888.2007</v>
      </c>
      <c r="BI237" s="96">
        <v>3485628799867.3262</v>
      </c>
      <c r="BJ237" s="96">
        <v>3908898637610.2549</v>
      </c>
      <c r="BK237" s="96">
        <v>4070373079777.9199</v>
      </c>
      <c r="BL237" s="96">
        <v>4148183187257.7881</v>
      </c>
      <c r="BM237" s="96">
        <v>3868307068397.3477</v>
      </c>
    </row>
    <row r="238" spans="1:65" x14ac:dyDescent="0.2">
      <c r="A238" s="96" t="s">
        <v>231</v>
      </c>
      <c r="B238" s="96" t="s">
        <v>622</v>
      </c>
      <c r="C238" s="96" t="s">
        <v>296</v>
      </c>
      <c r="D238" s="96" t="s">
        <v>297</v>
      </c>
      <c r="E238" s="96">
        <v>121128073.11402227</v>
      </c>
      <c r="F238" s="96">
        <v>126396469.70705794</v>
      </c>
      <c r="G238" s="96">
        <v>132237441.63086258</v>
      </c>
      <c r="H238" s="96">
        <v>143255784.51075113</v>
      </c>
      <c r="I238" s="96">
        <v>166104067.6300427</v>
      </c>
      <c r="J238" s="96">
        <v>187300336.36536878</v>
      </c>
      <c r="K238" s="96">
        <v>216136263.91249698</v>
      </c>
      <c r="L238" s="96">
        <v>231706475.46411416</v>
      </c>
      <c r="M238" s="96">
        <v>241956910.65810272</v>
      </c>
      <c r="N238" s="96">
        <v>267732446.37841272</v>
      </c>
      <c r="O238" s="96">
        <v>253976626.16663852</v>
      </c>
      <c r="P238" s="96">
        <v>286537524.99033076</v>
      </c>
      <c r="Q238" s="96">
        <v>335677636.89373702</v>
      </c>
      <c r="R238" s="96">
        <v>406479906.15965241</v>
      </c>
      <c r="S238" s="96">
        <v>560437742.59497213</v>
      </c>
      <c r="T238" s="96">
        <v>617321669.39087665</v>
      </c>
      <c r="U238" s="96">
        <v>619375134.18051016</v>
      </c>
      <c r="V238" s="96">
        <v>777435020.47584724</v>
      </c>
      <c r="W238" s="96">
        <v>824263841.53926396</v>
      </c>
      <c r="X238" s="96">
        <v>891775906.63101447</v>
      </c>
      <c r="Y238" s="96">
        <v>1136408814.1969221</v>
      </c>
      <c r="Z238" s="96">
        <v>962347000.99178791</v>
      </c>
      <c r="AA238" s="96">
        <v>821651918.72462595</v>
      </c>
      <c r="AB238" s="96">
        <v>765746590.61684859</v>
      </c>
      <c r="AC238" s="96">
        <v>718148959.61087215</v>
      </c>
      <c r="AD238" s="96">
        <v>762359722.70140207</v>
      </c>
      <c r="AE238" s="96">
        <v>1060911735.2606467</v>
      </c>
      <c r="AF238" s="96">
        <v>1249099130.0227659</v>
      </c>
      <c r="AG238" s="96">
        <v>1378847487.4113727</v>
      </c>
      <c r="AH238" s="96">
        <v>1352949662.7517214</v>
      </c>
      <c r="AI238" s="96">
        <v>1628427515.418813</v>
      </c>
      <c r="AJ238" s="96">
        <v>1602299862.9243028</v>
      </c>
      <c r="AK238" s="96">
        <v>1692959110.180217</v>
      </c>
      <c r="AL238" s="96">
        <v>1233496846.3349326</v>
      </c>
      <c r="AM238" s="96">
        <v>982624324.50589848</v>
      </c>
      <c r="AN238" s="96">
        <v>1309382885.3302946</v>
      </c>
      <c r="AO238" s="96">
        <v>1465448290.3413219</v>
      </c>
      <c r="AP238" s="96">
        <v>1498950899.0877371</v>
      </c>
      <c r="AQ238" s="96">
        <v>1587345950.9742999</v>
      </c>
      <c r="AR238" s="96">
        <v>1576672791.6548126</v>
      </c>
      <c r="AS238" s="96">
        <v>1491891107.9571056</v>
      </c>
      <c r="AT238" s="96">
        <v>1482437752.0573864</v>
      </c>
      <c r="AU238" s="96">
        <v>1706698099.4451308</v>
      </c>
      <c r="AV238" s="96">
        <v>2115836353.1203971</v>
      </c>
      <c r="AW238" s="96">
        <v>2259992642.2901444</v>
      </c>
      <c r="AX238" s="96">
        <v>2281482855.4651756</v>
      </c>
      <c r="AY238" s="96">
        <v>2351584608.4112263</v>
      </c>
      <c r="AZ238" s="96">
        <v>2662612348.4409895</v>
      </c>
      <c r="BA238" s="96">
        <v>3323677130.0448432</v>
      </c>
      <c r="BB238" s="96">
        <v>3379258564.9724193</v>
      </c>
      <c r="BC238" s="96">
        <v>3429461495.4133463</v>
      </c>
      <c r="BD238" s="96">
        <v>3872459249.7463121</v>
      </c>
      <c r="BE238" s="96">
        <v>3873308389.3000631</v>
      </c>
      <c r="BF238" s="96">
        <v>4321655656.3317728</v>
      </c>
      <c r="BG238" s="96">
        <v>4574986536.9079103</v>
      </c>
      <c r="BH238" s="96">
        <v>4180866177.0394602</v>
      </c>
      <c r="BI238" s="96">
        <v>6031632168.1739092</v>
      </c>
      <c r="BJ238" s="96">
        <v>6395472574.4144516</v>
      </c>
      <c r="BK238" s="96">
        <v>7112200725.0023174</v>
      </c>
      <c r="BL238" s="96">
        <v>7220395247.7424049</v>
      </c>
      <c r="BM238" s="96">
        <v>7574635241.3019075</v>
      </c>
    </row>
    <row r="239" spans="1:65" x14ac:dyDescent="0.2">
      <c r="A239" s="96" t="s">
        <v>227</v>
      </c>
      <c r="B239" s="96" t="s">
        <v>623</v>
      </c>
      <c r="C239" s="96" t="s">
        <v>296</v>
      </c>
      <c r="D239" s="96" t="s">
        <v>297</v>
      </c>
      <c r="E239" s="96">
        <v>2760747471.8862419</v>
      </c>
      <c r="F239" s="96">
        <v>3034043574.0607076</v>
      </c>
      <c r="G239" s="96">
        <v>3308912796.934866</v>
      </c>
      <c r="H239" s="96">
        <v>3540403456.5530486</v>
      </c>
      <c r="I239" s="96">
        <v>3889129942.3076921</v>
      </c>
      <c r="J239" s="96">
        <v>4388937649.0384617</v>
      </c>
      <c r="K239" s="96">
        <v>5279230817.3076925</v>
      </c>
      <c r="L239" s="96">
        <v>5638461442.3076925</v>
      </c>
      <c r="M239" s="96">
        <v>6081009427.8846149</v>
      </c>
      <c r="N239" s="96">
        <v>6695336567.3076925</v>
      </c>
      <c r="O239" s="96">
        <v>7086538437.5</v>
      </c>
      <c r="P239" s="96">
        <v>7375000024.0384617</v>
      </c>
      <c r="Q239" s="96">
        <v>8177884552.8846149</v>
      </c>
      <c r="R239" s="96">
        <v>10838587357.74659</v>
      </c>
      <c r="S239" s="96">
        <v>13703000530.058748</v>
      </c>
      <c r="T239" s="96">
        <v>14882747955.032803</v>
      </c>
      <c r="U239" s="96">
        <v>16985211146.023796</v>
      </c>
      <c r="V239" s="96">
        <v>19779315170.023678</v>
      </c>
      <c r="W239" s="96">
        <v>24006570178.15609</v>
      </c>
      <c r="X239" s="96">
        <v>27371699082.712585</v>
      </c>
      <c r="Y239" s="96">
        <v>32353440726.885582</v>
      </c>
      <c r="Z239" s="96">
        <v>34846107862.367325</v>
      </c>
      <c r="AA239" s="96">
        <v>36589797857.40062</v>
      </c>
      <c r="AB239" s="96">
        <v>40042826244.233719</v>
      </c>
      <c r="AC239" s="96">
        <v>41797592963.44239</v>
      </c>
      <c r="AD239" s="96">
        <v>38900692712.149612</v>
      </c>
      <c r="AE239" s="96">
        <v>43096746122.461395</v>
      </c>
      <c r="AF239" s="96">
        <v>50535438696.409409</v>
      </c>
      <c r="AG239" s="96">
        <v>61667199834.74276</v>
      </c>
      <c r="AH239" s="96">
        <v>72250877410.318253</v>
      </c>
      <c r="AI239" s="96">
        <v>85343063965.918182</v>
      </c>
      <c r="AJ239" s="96">
        <v>98234695722.034119</v>
      </c>
      <c r="AK239" s="96">
        <v>111452869378.46703</v>
      </c>
      <c r="AL239" s="96">
        <v>128889318946.58682</v>
      </c>
      <c r="AM239" s="96">
        <v>146683499005.96423</v>
      </c>
      <c r="AN239" s="96">
        <v>169278753531.9805</v>
      </c>
      <c r="AO239" s="96">
        <v>183035114648.39972</v>
      </c>
      <c r="AP239" s="96">
        <v>150180619366.60471</v>
      </c>
      <c r="AQ239" s="96">
        <v>113675561057.46214</v>
      </c>
      <c r="AR239" s="96">
        <v>126669064386.717</v>
      </c>
      <c r="AS239" s="96">
        <v>126392233706.78952</v>
      </c>
      <c r="AT239" s="96">
        <v>120296476180.40192</v>
      </c>
      <c r="AU239" s="96">
        <v>134300851255.00174</v>
      </c>
      <c r="AV239" s="96">
        <v>152280677649.0553</v>
      </c>
      <c r="AW239" s="96">
        <v>172895749632.04584</v>
      </c>
      <c r="AX239" s="96">
        <v>189318549680.38367</v>
      </c>
      <c r="AY239" s="96">
        <v>221758196504.9364</v>
      </c>
      <c r="AZ239" s="96">
        <v>262942476722.42468</v>
      </c>
      <c r="BA239" s="96">
        <v>291382991177.69781</v>
      </c>
      <c r="BB239" s="96">
        <v>281710416557.29193</v>
      </c>
      <c r="BC239" s="96">
        <v>341104820155.46442</v>
      </c>
      <c r="BD239" s="96">
        <v>370819140946.55267</v>
      </c>
      <c r="BE239" s="96">
        <v>397558222957.16962</v>
      </c>
      <c r="BF239" s="96">
        <v>420333203150.42639</v>
      </c>
      <c r="BG239" s="96">
        <v>407339454060.67773</v>
      </c>
      <c r="BH239" s="96">
        <v>401296437424.99493</v>
      </c>
      <c r="BI239" s="96">
        <v>413366150655.59094</v>
      </c>
      <c r="BJ239" s="96">
        <v>456356961443.49701</v>
      </c>
      <c r="BK239" s="96">
        <v>506611070188.36151</v>
      </c>
      <c r="BL239" s="96">
        <v>544263968873.60052</v>
      </c>
      <c r="BM239" s="96">
        <v>501794961925.24371</v>
      </c>
    </row>
    <row r="240" spans="1:65" x14ac:dyDescent="0.2">
      <c r="A240" s="96" t="s">
        <v>226</v>
      </c>
      <c r="B240" s="96" t="s">
        <v>624</v>
      </c>
      <c r="C240" s="96" t="s">
        <v>296</v>
      </c>
      <c r="D240" s="96" t="s">
        <v>297</v>
      </c>
      <c r="AI240" s="96">
        <v>2629395852.1190262</v>
      </c>
      <c r="AJ240" s="96">
        <v>1352000000</v>
      </c>
      <c r="AK240" s="96">
        <v>2156666666.666667</v>
      </c>
      <c r="AL240" s="96">
        <v>1644325581.3953488</v>
      </c>
      <c r="AM240" s="96">
        <v>1518796992.4812031</v>
      </c>
      <c r="AN240" s="96">
        <v>1231040564.3738978</v>
      </c>
      <c r="AO240" s="96">
        <v>1043654822.3350254</v>
      </c>
      <c r="AP240" s="96">
        <v>921572114.52961063</v>
      </c>
      <c r="AQ240" s="96">
        <v>1320242080.8653104</v>
      </c>
      <c r="AR240" s="96">
        <v>1086605267.4099209</v>
      </c>
      <c r="AS240" s="96">
        <v>860521119.29875267</v>
      </c>
      <c r="AT240" s="96">
        <v>1080768906.5002952</v>
      </c>
      <c r="AU240" s="96">
        <v>1221120798.8133569</v>
      </c>
      <c r="AV240" s="96">
        <v>1555301496.04756</v>
      </c>
      <c r="AW240" s="96">
        <v>2076182460.8651743</v>
      </c>
      <c r="AX240" s="96">
        <v>2312327536.4178915</v>
      </c>
      <c r="AY240" s="96">
        <v>2830220713.0730052</v>
      </c>
      <c r="AZ240" s="96">
        <v>3719506172.8395061</v>
      </c>
      <c r="BA240" s="96">
        <v>5161337336.4036493</v>
      </c>
      <c r="BB240" s="96">
        <v>4979481980.3509789</v>
      </c>
      <c r="BC240" s="96">
        <v>5642178579.5843801</v>
      </c>
      <c r="BD240" s="96">
        <v>6522732202.5074835</v>
      </c>
      <c r="BE240" s="96">
        <v>7633049792.0932093</v>
      </c>
      <c r="BF240" s="96">
        <v>8448469837.5383072</v>
      </c>
      <c r="BG240" s="96">
        <v>9112544556.0596237</v>
      </c>
      <c r="BH240" s="96">
        <v>8271454300.59548</v>
      </c>
      <c r="BI240" s="96">
        <v>6992393787.4089108</v>
      </c>
      <c r="BJ240" s="96">
        <v>7536439875.0833368</v>
      </c>
      <c r="BK240" s="96">
        <v>7765014424.3377924</v>
      </c>
      <c r="BL240" s="96">
        <v>8300784856.8790398</v>
      </c>
      <c r="BM240" s="96">
        <v>8194150301.7855244</v>
      </c>
    </row>
    <row r="241" spans="1:65" x14ac:dyDescent="0.2">
      <c r="A241" s="96" t="s">
        <v>236</v>
      </c>
      <c r="B241" s="96" t="s">
        <v>625</v>
      </c>
      <c r="C241" s="96" t="s">
        <v>296</v>
      </c>
      <c r="D241" s="96" t="s">
        <v>297</v>
      </c>
      <c r="AF241" s="96">
        <v>2331358819.7598476</v>
      </c>
      <c r="AG241" s="96">
        <v>3010982414.2436442</v>
      </c>
      <c r="AH241" s="96">
        <v>3006988216.5507669</v>
      </c>
      <c r="AI241" s="96">
        <v>3189539641.3158464</v>
      </c>
      <c r="AK241" s="96">
        <v>1600000000</v>
      </c>
      <c r="AL241" s="96">
        <v>3340000000.0000005</v>
      </c>
      <c r="AM241" s="96">
        <v>2564705882.3529415</v>
      </c>
      <c r="AN241" s="96">
        <v>2483809523.8095241</v>
      </c>
      <c r="AO241" s="96">
        <v>2378759975.4450583</v>
      </c>
      <c r="AP241" s="96">
        <v>2450374944.8610497</v>
      </c>
      <c r="AQ241" s="96">
        <v>2605660026.0659094</v>
      </c>
      <c r="AR241" s="96">
        <v>2450513196.4809384</v>
      </c>
      <c r="AS241" s="96">
        <v>2904732773.4831209</v>
      </c>
      <c r="AT241" s="96">
        <v>3534803921.5686274</v>
      </c>
      <c r="AU241" s="96">
        <v>4461978498.8657656</v>
      </c>
      <c r="AV241" s="96">
        <v>5977560877.4401283</v>
      </c>
      <c r="AW241" s="96">
        <v>6838351088.4668837</v>
      </c>
      <c r="AX241" s="96">
        <v>8103901996.3702354</v>
      </c>
      <c r="AY241" s="96">
        <v>10276674364.896074</v>
      </c>
      <c r="AZ241" s="96">
        <v>12664165103.189493</v>
      </c>
      <c r="BA241" s="96">
        <v>19271523178.807945</v>
      </c>
      <c r="BB241" s="96">
        <v>20214385964.912281</v>
      </c>
      <c r="BC241" s="96">
        <v>22583157894.736843</v>
      </c>
      <c r="BD241" s="96">
        <v>29233333333.333332</v>
      </c>
      <c r="BE241" s="96">
        <v>35164210526.315788</v>
      </c>
      <c r="BF241" s="96">
        <v>39197543859.649124</v>
      </c>
      <c r="BG241" s="96">
        <v>43524210526.315788</v>
      </c>
      <c r="BH241" s="96">
        <v>35799714285.714287</v>
      </c>
      <c r="BI241" s="96">
        <v>36169428571.428574</v>
      </c>
      <c r="BJ241" s="96">
        <v>37926285714.285713</v>
      </c>
      <c r="BK241" s="96">
        <v>40765428571.428574</v>
      </c>
      <c r="BL241" s="96">
        <v>45231428571.428574</v>
      </c>
    </row>
    <row r="242" spans="1:65" x14ac:dyDescent="0.2">
      <c r="A242" s="96" t="s">
        <v>626</v>
      </c>
      <c r="B242" s="96" t="s">
        <v>627</v>
      </c>
      <c r="C242" s="96" t="s">
        <v>296</v>
      </c>
      <c r="D242" s="96" t="s">
        <v>297</v>
      </c>
      <c r="E242" s="96">
        <v>76704221426.227142</v>
      </c>
      <c r="F242" s="96">
        <v>81096175117.224182</v>
      </c>
      <c r="G242" s="96">
        <v>92824010528.934647</v>
      </c>
      <c r="H242" s="96">
        <v>93433637676.752792</v>
      </c>
      <c r="I242" s="96">
        <v>104149617264.79175</v>
      </c>
      <c r="J242" s="96">
        <v>110871922979.60811</v>
      </c>
      <c r="K242" s="96">
        <v>121583698791.30614</v>
      </c>
      <c r="L242" s="96">
        <v>124466899308.87534</v>
      </c>
      <c r="M242" s="96">
        <v>133896043276.90244</v>
      </c>
      <c r="N242" s="96">
        <v>149867494589.50455</v>
      </c>
      <c r="O242" s="96">
        <v>163015313606.53561</v>
      </c>
      <c r="P242" s="96">
        <v>181597647661.51779</v>
      </c>
      <c r="Q242" s="96">
        <v>203693530719.77951</v>
      </c>
      <c r="R242" s="96">
        <v>268843413957.11325</v>
      </c>
      <c r="S242" s="96">
        <v>352626576694.92035</v>
      </c>
      <c r="T242" s="96">
        <v>368009680646.93762</v>
      </c>
      <c r="U242" s="96">
        <v>409692119714.98657</v>
      </c>
      <c r="V242" s="96">
        <v>451158229471.17914</v>
      </c>
      <c r="W242" s="96">
        <v>510561192693.86829</v>
      </c>
      <c r="X242" s="96">
        <v>610782093337.92542</v>
      </c>
      <c r="Y242" s="96">
        <v>740181622737.90857</v>
      </c>
      <c r="Z242" s="96">
        <v>857201894715.69739</v>
      </c>
      <c r="AA242" s="96">
        <v>795280130645.60608</v>
      </c>
      <c r="AB242" s="96">
        <v>694238833604.04468</v>
      </c>
      <c r="AC242" s="96">
        <v>697299138222.58203</v>
      </c>
      <c r="AD242" s="96">
        <v>719314861868.75305</v>
      </c>
      <c r="AE242" s="96">
        <v>721612935949.62219</v>
      </c>
      <c r="AF242" s="96">
        <v>761121046318.599</v>
      </c>
      <c r="AG242" s="96">
        <v>860153018089.78967</v>
      </c>
      <c r="AH242" s="96">
        <v>942513480793.1864</v>
      </c>
      <c r="AI242" s="96">
        <v>1109291528864.8171</v>
      </c>
      <c r="AJ242" s="96">
        <v>1382185363041.3892</v>
      </c>
      <c r="AK242" s="96">
        <v>1303039675884.0466</v>
      </c>
      <c r="AL242" s="96">
        <v>1504809210746.9998</v>
      </c>
      <c r="AM242" s="96">
        <v>1719850514545.373</v>
      </c>
      <c r="AN242" s="96">
        <v>1833688975747.4517</v>
      </c>
      <c r="AO242" s="96">
        <v>1993066196162.0366</v>
      </c>
      <c r="AP242" s="96">
        <v>2186256978875.6716</v>
      </c>
      <c r="AQ242" s="96">
        <v>2199622005342.0698</v>
      </c>
      <c r="AR242" s="96">
        <v>1968277262699.8113</v>
      </c>
      <c r="AS242" s="96">
        <v>2177510874333.0254</v>
      </c>
      <c r="AT242" s="96">
        <v>2118889299200.426</v>
      </c>
      <c r="AU242" s="96">
        <v>1884432437951.7747</v>
      </c>
      <c r="AV242" s="96">
        <v>1921340497700.7576</v>
      </c>
      <c r="AW242" s="96">
        <v>2225083643774.6401</v>
      </c>
      <c r="AX242" s="96">
        <v>2709220356221.2568</v>
      </c>
      <c r="AY242" s="96">
        <v>3186232377375.8726</v>
      </c>
      <c r="AZ242" s="96">
        <v>3773438083336.1196</v>
      </c>
      <c r="BA242" s="96">
        <v>4407486046724.9355</v>
      </c>
      <c r="BB242" s="96">
        <v>4129286680444.937</v>
      </c>
      <c r="BC242" s="96">
        <v>5159091273821.6123</v>
      </c>
      <c r="BD242" s="96">
        <v>5885324240937.124</v>
      </c>
      <c r="BE242" s="96">
        <v>5942622983733.293</v>
      </c>
      <c r="BF242" s="96">
        <v>6090301845617.5645</v>
      </c>
      <c r="BG242" s="96">
        <v>6209426244963.1133</v>
      </c>
      <c r="BH242" s="96">
        <v>5302256971775.6055</v>
      </c>
      <c r="BI242" s="96">
        <v>5169862258291.8848</v>
      </c>
      <c r="BJ242" s="96">
        <v>5763511079852.5947</v>
      </c>
      <c r="BK242" s="96">
        <v>5623101122795.7793</v>
      </c>
      <c r="BL242" s="96">
        <v>5535010379191.3535</v>
      </c>
      <c r="BM242" s="96">
        <v>4611107748612.96</v>
      </c>
    </row>
    <row r="243" spans="1:65" x14ac:dyDescent="0.2">
      <c r="A243" s="96" t="s">
        <v>230</v>
      </c>
      <c r="B243" s="96" t="s">
        <v>628</v>
      </c>
      <c r="C243" s="96" t="s">
        <v>296</v>
      </c>
      <c r="D243" s="96" t="s">
        <v>297</v>
      </c>
      <c r="AS243" s="96">
        <v>367087900</v>
      </c>
      <c r="AT243" s="96">
        <v>477457500</v>
      </c>
      <c r="AU243" s="96">
        <v>469461100</v>
      </c>
      <c r="AV243" s="96">
        <v>490400300</v>
      </c>
      <c r="AW243" s="96">
        <v>440732900</v>
      </c>
      <c r="AX243" s="96">
        <v>462261800</v>
      </c>
      <c r="AY243" s="96">
        <v>453796000</v>
      </c>
      <c r="AZ243" s="96">
        <v>542795300</v>
      </c>
      <c r="BA243" s="96">
        <v>648492700</v>
      </c>
      <c r="BB243" s="96">
        <v>726881600</v>
      </c>
      <c r="BC243" s="96">
        <v>881826900</v>
      </c>
      <c r="BD243" s="96">
        <v>1054725400</v>
      </c>
      <c r="BE243" s="96">
        <v>1147779600</v>
      </c>
      <c r="BF243" s="96">
        <v>1395524600</v>
      </c>
      <c r="BG243" s="96">
        <v>1447311400</v>
      </c>
      <c r="BH243" s="96">
        <v>1594410800</v>
      </c>
      <c r="BI243" s="96">
        <v>1650608600</v>
      </c>
      <c r="BJ243" s="96">
        <v>1599338100</v>
      </c>
      <c r="BK243" s="96">
        <v>1559894900</v>
      </c>
      <c r="BL243" s="96">
        <v>2017924900</v>
      </c>
      <c r="BM243" s="96">
        <v>1821000000</v>
      </c>
    </row>
    <row r="244" spans="1:65" x14ac:dyDescent="0.2">
      <c r="A244" s="96" t="s">
        <v>629</v>
      </c>
      <c r="B244" s="96" t="s">
        <v>630</v>
      </c>
      <c r="C244" s="96" t="s">
        <v>296</v>
      </c>
      <c r="D244" s="96" t="s">
        <v>297</v>
      </c>
      <c r="AL244" s="96">
        <v>272158804288.23505</v>
      </c>
      <c r="AM244" s="96">
        <v>281626018632.95148</v>
      </c>
      <c r="AN244" s="96">
        <v>329482326992.16113</v>
      </c>
      <c r="AO244" s="96">
        <v>377923923451.36603</v>
      </c>
      <c r="AP244" s="96">
        <v>397992739700.72021</v>
      </c>
      <c r="AQ244" s="96">
        <v>403243768111.78687</v>
      </c>
      <c r="AR244" s="96">
        <v>441620035068.61725</v>
      </c>
      <c r="AS244" s="96">
        <v>467913986688.39752</v>
      </c>
      <c r="AT244" s="96">
        <v>469763347128.89032</v>
      </c>
      <c r="AU244" s="96">
        <v>452354212438.38977</v>
      </c>
      <c r="AV244" s="96">
        <v>495473136757.49353</v>
      </c>
      <c r="AW244" s="96">
        <v>588774588353.19824</v>
      </c>
      <c r="AX244" s="96">
        <v>693747458726.95129</v>
      </c>
      <c r="AY244" s="96">
        <v>806663942804.57764</v>
      </c>
      <c r="AZ244" s="96">
        <v>997597803330.5564</v>
      </c>
      <c r="BA244" s="96">
        <v>1235926483575.0986</v>
      </c>
      <c r="BB244" s="96">
        <v>1191951984165.9409</v>
      </c>
      <c r="BC244" s="96">
        <v>1375212771108.0562</v>
      </c>
      <c r="BD244" s="96">
        <v>1555739882461.7271</v>
      </c>
      <c r="BE244" s="96">
        <v>1717650707605.2917</v>
      </c>
      <c r="BF244" s="96">
        <v>1605624651407.9514</v>
      </c>
      <c r="BG244" s="96">
        <v>1578718422012.2043</v>
      </c>
      <c r="BH244" s="96">
        <v>1414423855937.9834</v>
      </c>
      <c r="BI244" s="96">
        <v>1435690886769.0696</v>
      </c>
      <c r="BJ244" s="96">
        <v>1415006506813.1565</v>
      </c>
      <c r="BK244" s="96">
        <v>1324450475281.0466</v>
      </c>
      <c r="BL244" s="96">
        <v>1348515292345.8198</v>
      </c>
      <c r="BM244" s="96">
        <v>1198762615121.48</v>
      </c>
    </row>
    <row r="245" spans="1:65" x14ac:dyDescent="0.2">
      <c r="A245" s="96" t="s">
        <v>232</v>
      </c>
      <c r="B245" s="96" t="s">
        <v>631</v>
      </c>
      <c r="C245" s="96" t="s">
        <v>296</v>
      </c>
      <c r="D245" s="96" t="s">
        <v>297</v>
      </c>
      <c r="T245" s="96">
        <v>32506741.720120434</v>
      </c>
      <c r="U245" s="96">
        <v>30036416.961994376</v>
      </c>
      <c r="V245" s="96">
        <v>34139387.890884899</v>
      </c>
      <c r="W245" s="96">
        <v>41567471.67219869</v>
      </c>
      <c r="X245" s="96">
        <v>44667002.012072437</v>
      </c>
      <c r="Y245" s="96">
        <v>53260077.431109086</v>
      </c>
      <c r="Z245" s="96">
        <v>62242013.330268905</v>
      </c>
      <c r="AA245" s="96">
        <v>62068161.071102545</v>
      </c>
      <c r="AB245" s="96">
        <v>60863963.963963956</v>
      </c>
      <c r="AC245" s="96">
        <v>64248354.541465558</v>
      </c>
      <c r="AD245" s="96">
        <v>60058663.314477272</v>
      </c>
      <c r="AE245" s="96">
        <v>68195855.614973262</v>
      </c>
      <c r="AF245" s="96">
        <v>81667133.45469822</v>
      </c>
      <c r="AG245" s="96">
        <v>106657267.36734171</v>
      </c>
      <c r="AH245" s="96">
        <v>106344854.98609458</v>
      </c>
      <c r="AI245" s="96">
        <v>113563821.57740392</v>
      </c>
      <c r="AJ245" s="96">
        <v>132201141.44686103</v>
      </c>
      <c r="AK245" s="96">
        <v>137066290.55007052</v>
      </c>
      <c r="AL245" s="96">
        <v>138489884.3930636</v>
      </c>
      <c r="AM245" s="96">
        <v>195990986.21420997</v>
      </c>
      <c r="AN245" s="96">
        <v>208871665.74868202</v>
      </c>
      <c r="AO245" s="96">
        <v>222100576.34548259</v>
      </c>
      <c r="AP245" s="96">
        <v>214991452.314998</v>
      </c>
      <c r="AQ245" s="96">
        <v>191504892.76139411</v>
      </c>
      <c r="AR245" s="96">
        <v>199214633.22170973</v>
      </c>
      <c r="AS245" s="96">
        <v>204849612.59227625</v>
      </c>
      <c r="AT245" s="96">
        <v>181116952.78969955</v>
      </c>
      <c r="AU245" s="96">
        <v>182763693.9168731</v>
      </c>
      <c r="AV245" s="96">
        <v>202246959.69027555</v>
      </c>
      <c r="AW245" s="96">
        <v>230657965.4885858</v>
      </c>
      <c r="AX245" s="96">
        <v>261797606.14971885</v>
      </c>
      <c r="AY245" s="96">
        <v>292232117.07899845</v>
      </c>
      <c r="AZ245" s="96">
        <v>298513956.15918511</v>
      </c>
      <c r="BA245" s="96">
        <v>344428609.00673401</v>
      </c>
      <c r="BB245" s="96">
        <v>312377379.29711848</v>
      </c>
      <c r="BC245" s="96">
        <v>366840012.44232464</v>
      </c>
      <c r="BD245" s="96">
        <v>414523388.46132851</v>
      </c>
      <c r="BE245" s="96">
        <v>470714083.42675084</v>
      </c>
      <c r="BF245" s="96">
        <v>450643615.18052834</v>
      </c>
      <c r="BG245" s="96">
        <v>439878828.00860786</v>
      </c>
      <c r="BH245" s="96">
        <v>437006227.16278112</v>
      </c>
      <c r="BI245" s="96">
        <v>420540178.5714286</v>
      </c>
      <c r="BJ245" s="96">
        <v>460379144.98982126</v>
      </c>
      <c r="BK245" s="96">
        <v>489235527.39538705</v>
      </c>
      <c r="BL245" s="96">
        <v>512350059.42162949</v>
      </c>
    </row>
    <row r="246" spans="1:65" x14ac:dyDescent="0.2">
      <c r="A246" s="96" t="s">
        <v>632</v>
      </c>
      <c r="B246" s="96" t="s">
        <v>633</v>
      </c>
      <c r="C246" s="96" t="s">
        <v>296</v>
      </c>
      <c r="D246" s="96" t="s">
        <v>297</v>
      </c>
      <c r="E246" s="96">
        <v>47170699606.923286</v>
      </c>
      <c r="F246" s="96">
        <v>50331770780.813919</v>
      </c>
      <c r="G246" s="96">
        <v>53721519494.226929</v>
      </c>
      <c r="H246" s="96">
        <v>60426255394.58992</v>
      </c>
      <c r="I246" s="96">
        <v>69179494304.12677</v>
      </c>
      <c r="J246" s="96">
        <v>74296512694.087097</v>
      </c>
      <c r="K246" s="96">
        <v>62475116958.295387</v>
      </c>
      <c r="L246" s="96">
        <v>68733357253.076889</v>
      </c>
      <c r="M246" s="96">
        <v>72039818016.715012</v>
      </c>
      <c r="N246" s="96">
        <v>79195490145.286285</v>
      </c>
      <c r="O246" s="96">
        <v>85737283039.652252</v>
      </c>
      <c r="P246" s="96">
        <v>91195879601.418365</v>
      </c>
      <c r="Q246" s="96">
        <v>91680529302.174454</v>
      </c>
      <c r="R246" s="96">
        <v>104812500642.21977</v>
      </c>
      <c r="S246" s="96">
        <v>126972253469.31381</v>
      </c>
      <c r="T246" s="96">
        <v>135907831613.68289</v>
      </c>
      <c r="U246" s="96">
        <v>132647805505.07553</v>
      </c>
      <c r="V246" s="96">
        <v>153599832378.00092</v>
      </c>
      <c r="W246" s="96">
        <v>174773663985.8219</v>
      </c>
      <c r="X246" s="96">
        <v>195751155053.95007</v>
      </c>
      <c r="Y246" s="96">
        <v>236032168287.02356</v>
      </c>
      <c r="Z246" s="96">
        <v>250213642682.9928</v>
      </c>
      <c r="AA246" s="96">
        <v>258869184632.76877</v>
      </c>
      <c r="AB246" s="96">
        <v>274032732754.83774</v>
      </c>
      <c r="AC246" s="96">
        <v>272757831561.65884</v>
      </c>
      <c r="AD246" s="96">
        <v>296598984608.84131</v>
      </c>
      <c r="AE246" s="96">
        <v>314128086826.7832</v>
      </c>
      <c r="AF246" s="96">
        <v>348793922921.63824</v>
      </c>
      <c r="AG246" s="96">
        <v>374789860688.1803</v>
      </c>
      <c r="AH246" s="96">
        <v>378225287812.59882</v>
      </c>
      <c r="AI246" s="96">
        <v>407187416126.75531</v>
      </c>
      <c r="AJ246" s="96">
        <v>362262604127.01385</v>
      </c>
      <c r="AK246" s="96">
        <v>384733595737.26178</v>
      </c>
      <c r="AL246" s="96">
        <v>381100185645.18542</v>
      </c>
      <c r="AM246" s="96">
        <v>432324142458.39545</v>
      </c>
      <c r="AN246" s="96">
        <v>479849581301.10718</v>
      </c>
      <c r="AO246" s="96">
        <v>524970419712.20044</v>
      </c>
      <c r="AP246" s="96">
        <v>550712123644.93726</v>
      </c>
      <c r="AQ246" s="96">
        <v>558424594165.81946</v>
      </c>
      <c r="AR246" s="96">
        <v>598323918709.82825</v>
      </c>
      <c r="AS246" s="96">
        <v>630429061929.22815</v>
      </c>
      <c r="AT246" s="96">
        <v>645870273837.06335</v>
      </c>
      <c r="AU246" s="96">
        <v>677627487567.08545</v>
      </c>
      <c r="AV246" s="96">
        <v>791002717916.67407</v>
      </c>
      <c r="AW246" s="96">
        <v>917089339402.25208</v>
      </c>
      <c r="AX246" s="96">
        <v>1050585317863.9664</v>
      </c>
      <c r="AY246" s="96">
        <v>1196088039743.311</v>
      </c>
      <c r="AZ246" s="96">
        <v>1504193483987.5598</v>
      </c>
      <c r="BA246" s="96">
        <v>1527472606190.1135</v>
      </c>
      <c r="BB246" s="96">
        <v>1683456769133.3091</v>
      </c>
      <c r="BC246" s="96">
        <v>2060781195903.1748</v>
      </c>
      <c r="BD246" s="96">
        <v>2274545488716.2202</v>
      </c>
      <c r="BE246" s="96">
        <v>2300183795624.8662</v>
      </c>
      <c r="BF246" s="96">
        <v>2360023451695.2026</v>
      </c>
      <c r="BG246" s="96">
        <v>2584551170321.8564</v>
      </c>
      <c r="BH246" s="96">
        <v>2700207657238.3301</v>
      </c>
      <c r="BI246" s="96">
        <v>2926348779932.1064</v>
      </c>
      <c r="BJ246" s="96">
        <v>3348219136908.605</v>
      </c>
      <c r="BK246" s="96">
        <v>3436884615713.1563</v>
      </c>
      <c r="BL246" s="96">
        <v>3596914996945.2168</v>
      </c>
      <c r="BM246" s="96">
        <v>3351519770520.79</v>
      </c>
    </row>
    <row r="247" spans="1:65" x14ac:dyDescent="0.2">
      <c r="A247" s="96" t="s">
        <v>634</v>
      </c>
      <c r="B247" s="96" t="s">
        <v>635</v>
      </c>
      <c r="C247" s="96" t="s">
        <v>296</v>
      </c>
      <c r="D247" s="96" t="s">
        <v>297</v>
      </c>
      <c r="E247" s="96">
        <v>29252647706.234589</v>
      </c>
      <c r="F247" s="96">
        <v>30395076455.581902</v>
      </c>
      <c r="G247" s="96">
        <v>32931412202.082897</v>
      </c>
      <c r="H247" s="96">
        <v>37728782383.301353</v>
      </c>
      <c r="I247" s="96">
        <v>36847822958.076431</v>
      </c>
      <c r="J247" s="96">
        <v>41040420129.877205</v>
      </c>
      <c r="K247" s="96">
        <v>44281921449.238571</v>
      </c>
      <c r="L247" s="96">
        <v>43777102195.355026</v>
      </c>
      <c r="M247" s="96">
        <v>46809186092.130188</v>
      </c>
      <c r="N247" s="96">
        <v>53525364899.593292</v>
      </c>
      <c r="O247" s="96">
        <v>62983599875.753784</v>
      </c>
      <c r="P247" s="96">
        <v>64059013599.988846</v>
      </c>
      <c r="Q247" s="96">
        <v>72377987819.823868</v>
      </c>
      <c r="R247" s="96">
        <v>92600335614.777725</v>
      </c>
      <c r="S247" s="96">
        <v>120750880541.89862</v>
      </c>
      <c r="T247" s="96">
        <v>133328355525.34842</v>
      </c>
      <c r="U247" s="96">
        <v>144487029527.78455</v>
      </c>
      <c r="V247" s="96">
        <v>159001890318.30719</v>
      </c>
      <c r="W247" s="96">
        <v>175977245602.62817</v>
      </c>
      <c r="X247" s="96">
        <v>211594173632.82291</v>
      </c>
      <c r="Y247" s="96">
        <v>266652787277.54984</v>
      </c>
      <c r="Z247" s="96">
        <v>371652258116.8374</v>
      </c>
      <c r="AA247" s="96">
        <v>342057618819.62103</v>
      </c>
      <c r="AB247" s="96">
        <v>297981105081.57397</v>
      </c>
      <c r="AC247" s="96">
        <v>260356852559.91376</v>
      </c>
      <c r="AD247" s="96">
        <v>247043965708.7453</v>
      </c>
      <c r="AE247" s="96">
        <v>254578584951.28717</v>
      </c>
      <c r="AF247" s="96">
        <v>289852080895.94739</v>
      </c>
      <c r="AG247" s="96">
        <v>297633909425.22009</v>
      </c>
      <c r="AH247" s="96">
        <v>296034138278.00555</v>
      </c>
      <c r="AI247" s="96">
        <v>333789228166.84296</v>
      </c>
      <c r="AJ247" s="96">
        <v>337550839962.08282</v>
      </c>
      <c r="AK247" s="96">
        <v>337857314045.39594</v>
      </c>
      <c r="AL247" s="96">
        <v>316689304368.08307</v>
      </c>
      <c r="AM247" s="96">
        <v>309048783550.60211</v>
      </c>
      <c r="AN247" s="96">
        <v>358676203701.14325</v>
      </c>
      <c r="AO247" s="96">
        <v>369840419163.50958</v>
      </c>
      <c r="AP247" s="96">
        <v>383642898554.19104</v>
      </c>
      <c r="AQ247" s="96">
        <v>371301751582.43164</v>
      </c>
      <c r="AR247" s="96">
        <v>375672761692.04657</v>
      </c>
      <c r="AS247" s="96">
        <v>400670617745.5896</v>
      </c>
      <c r="AT247" s="96">
        <v>382624426175.66394</v>
      </c>
      <c r="AU247" s="96">
        <v>417145670024.1731</v>
      </c>
      <c r="AV247" s="96">
        <v>522392335561.6485</v>
      </c>
      <c r="AW247" s="96">
        <v>649569376718.43506</v>
      </c>
      <c r="AX247" s="96">
        <v>771570433818.66211</v>
      </c>
      <c r="AY247" s="96">
        <v>915843911815.12317</v>
      </c>
      <c r="AZ247" s="96">
        <v>1062834816812.0403</v>
      </c>
      <c r="BA247" s="96">
        <v>1219468115408.0522</v>
      </c>
      <c r="BB247" s="96">
        <v>1161867602868.6606</v>
      </c>
      <c r="BC247" s="96">
        <v>1384002515295.1968</v>
      </c>
      <c r="BD247" s="96">
        <v>1554802475477.0386</v>
      </c>
      <c r="BE247" s="96">
        <v>1630356351771.7454</v>
      </c>
      <c r="BF247" s="96">
        <v>1735880177198.1523</v>
      </c>
      <c r="BG247" s="96">
        <v>1803680014727.2832</v>
      </c>
      <c r="BH247" s="96">
        <v>1650982515526.4973</v>
      </c>
      <c r="BI247" s="96">
        <v>1542336352205.2363</v>
      </c>
      <c r="BJ247" s="96">
        <v>1642690038817.9856</v>
      </c>
      <c r="BK247" s="96">
        <v>1721887825085.7886</v>
      </c>
      <c r="BL247" s="96">
        <v>1770043307715.1782</v>
      </c>
      <c r="BM247" s="96">
        <v>1685631629892.3403</v>
      </c>
    </row>
    <row r="248" spans="1:65" x14ac:dyDescent="0.2">
      <c r="A248" s="96" t="s">
        <v>233</v>
      </c>
      <c r="B248" s="96" t="s">
        <v>636</v>
      </c>
      <c r="C248" s="96" t="s">
        <v>296</v>
      </c>
      <c r="D248" s="96" t="s">
        <v>297</v>
      </c>
      <c r="E248" s="96">
        <v>535670127.74893546</v>
      </c>
      <c r="F248" s="96">
        <v>584961208.65659451</v>
      </c>
      <c r="G248" s="96">
        <v>619319197.34002221</v>
      </c>
      <c r="H248" s="96">
        <v>678235373.03855801</v>
      </c>
      <c r="I248" s="96">
        <v>711893367.55527043</v>
      </c>
      <c r="J248" s="96">
        <v>736568861.92615068</v>
      </c>
      <c r="K248" s="96">
        <v>723735635.53637052</v>
      </c>
      <c r="L248" s="96">
        <v>761981474.02335882</v>
      </c>
      <c r="M248" s="96">
        <v>758899950</v>
      </c>
      <c r="N248" s="96">
        <v>779200000</v>
      </c>
      <c r="O248" s="96">
        <v>821850000</v>
      </c>
      <c r="P248" s="96">
        <v>896754316.67426193</v>
      </c>
      <c r="Q248" s="96">
        <v>1083381044.0847342</v>
      </c>
      <c r="R248" s="96">
        <v>1308799458.962842</v>
      </c>
      <c r="S248" s="96">
        <v>2042031901.4221702</v>
      </c>
      <c r="T248" s="96">
        <v>2442667573.0482073</v>
      </c>
      <c r="U248" s="96">
        <v>2500410583.7917728</v>
      </c>
      <c r="V248" s="96">
        <v>3138666666.666667</v>
      </c>
      <c r="W248" s="96">
        <v>3562333458.3333335</v>
      </c>
      <c r="X248" s="96">
        <v>4602416625</v>
      </c>
      <c r="Y248" s="96">
        <v>6235833333.333334</v>
      </c>
      <c r="Z248" s="96">
        <v>6992083333.333334</v>
      </c>
      <c r="AA248" s="96">
        <v>8140416666.666667</v>
      </c>
      <c r="AB248" s="96">
        <v>7763750000</v>
      </c>
      <c r="AC248" s="96">
        <v>7757083333.333334</v>
      </c>
      <c r="AD248" s="96">
        <v>7375918367.3469381</v>
      </c>
      <c r="AE248" s="96">
        <v>4794444444.4444447</v>
      </c>
      <c r="AF248" s="96">
        <v>4797777777.7777777</v>
      </c>
      <c r="AG248" s="96">
        <v>4496852073.4689627</v>
      </c>
      <c r="AH248" s="96">
        <v>4323058823.5294113</v>
      </c>
      <c r="AI248" s="96">
        <v>5068000000</v>
      </c>
      <c r="AJ248" s="96">
        <v>5307905882.3529415</v>
      </c>
      <c r="AK248" s="96">
        <v>5439552941.1764708</v>
      </c>
      <c r="AL248" s="96">
        <v>4669488516.3798103</v>
      </c>
      <c r="AM248" s="96">
        <v>4947205860.0145149</v>
      </c>
      <c r="AN248" s="96">
        <v>5329214163.2200146</v>
      </c>
      <c r="AO248" s="96">
        <v>5759537726.2660074</v>
      </c>
      <c r="AP248" s="96">
        <v>5737751331.6377945</v>
      </c>
      <c r="AQ248" s="96">
        <v>6043694330.2160902</v>
      </c>
      <c r="AR248" s="96">
        <v>6808982520.7575932</v>
      </c>
      <c r="AS248" s="96">
        <v>8154338232.9597759</v>
      </c>
      <c r="AT248" s="96">
        <v>8824873259.3210545</v>
      </c>
      <c r="AU248" s="96">
        <v>9008273720.9339542</v>
      </c>
      <c r="AV248" s="96">
        <v>11305459802.068275</v>
      </c>
      <c r="AW248" s="96">
        <v>13280275123.035402</v>
      </c>
      <c r="AX248" s="96">
        <v>15982282462.378565</v>
      </c>
      <c r="AY248" s="96">
        <v>18369361094.388645</v>
      </c>
      <c r="AZ248" s="96">
        <v>21641620049.935211</v>
      </c>
      <c r="BA248" s="96">
        <v>27871587349.541267</v>
      </c>
      <c r="BB248" s="96">
        <v>19172165225.501511</v>
      </c>
      <c r="BC248" s="96">
        <v>22157948396.20422</v>
      </c>
      <c r="BD248" s="96">
        <v>25433011405.30167</v>
      </c>
      <c r="BE248" s="96">
        <v>25763220107.005104</v>
      </c>
      <c r="BF248" s="96">
        <v>27268478564.554684</v>
      </c>
      <c r="BG248" s="96">
        <v>27615843098.094898</v>
      </c>
      <c r="BH248" s="96">
        <v>24959858249.443348</v>
      </c>
      <c r="BI248" s="96">
        <v>22386264807.31744</v>
      </c>
      <c r="BJ248" s="96">
        <v>22385426653.88303</v>
      </c>
      <c r="BK248" s="96">
        <v>23679919654.989071</v>
      </c>
      <c r="BL248" s="96">
        <v>23208326547.532684</v>
      </c>
      <c r="BM248" s="96">
        <v>21529824769.296856</v>
      </c>
    </row>
    <row r="249" spans="1:65" x14ac:dyDescent="0.2">
      <c r="A249" s="96" t="s">
        <v>234</v>
      </c>
      <c r="B249" s="96" t="s">
        <v>637</v>
      </c>
      <c r="C249" s="96" t="s">
        <v>296</v>
      </c>
      <c r="D249" s="96" t="s">
        <v>297</v>
      </c>
      <c r="J249" s="96">
        <v>991047619.04761887</v>
      </c>
      <c r="K249" s="96">
        <v>1040952380.9523809</v>
      </c>
      <c r="L249" s="96">
        <v>1085714285.7142856</v>
      </c>
      <c r="M249" s="96">
        <v>1214666666.6666665</v>
      </c>
      <c r="N249" s="96">
        <v>1289904761.9047618</v>
      </c>
      <c r="O249" s="96">
        <v>1439238095.2380953</v>
      </c>
      <c r="P249" s="96">
        <v>1685217058.7110345</v>
      </c>
      <c r="Q249" s="96">
        <v>2237476420.0377278</v>
      </c>
      <c r="R249" s="96">
        <v>2730787476.2808352</v>
      </c>
      <c r="S249" s="96">
        <v>3545933562.4284077</v>
      </c>
      <c r="T249" s="96">
        <v>4328610489.6843157</v>
      </c>
      <c r="U249" s="96">
        <v>4507929104.4776115</v>
      </c>
      <c r="V249" s="96">
        <v>5109324009.3240089</v>
      </c>
      <c r="W249" s="96">
        <v>5968044209.5146561</v>
      </c>
      <c r="X249" s="96">
        <v>7188191881.9188194</v>
      </c>
      <c r="Y249" s="96">
        <v>8744134354.1615219</v>
      </c>
      <c r="Z249" s="96">
        <v>8428513568.246253</v>
      </c>
      <c r="AA249" s="96">
        <v>8133401049.6021671</v>
      </c>
      <c r="AB249" s="96">
        <v>8350176782.5574551</v>
      </c>
      <c r="AC249" s="96">
        <v>8254891864.0576715</v>
      </c>
      <c r="AD249" s="96">
        <v>8410185739.9640503</v>
      </c>
      <c r="AE249" s="96">
        <v>9018136020.1511326</v>
      </c>
      <c r="AF249" s="96">
        <v>9696271268.2514782</v>
      </c>
      <c r="AG249" s="96">
        <v>10096292842.154348</v>
      </c>
      <c r="AH249" s="96">
        <v>10102075213.315073</v>
      </c>
      <c r="AI249" s="96">
        <v>12290568181.818182</v>
      </c>
      <c r="AJ249" s="96">
        <v>13074782608.695652</v>
      </c>
      <c r="AK249" s="96">
        <v>15497286295.793758</v>
      </c>
      <c r="AL249" s="96">
        <v>14608946896.483013</v>
      </c>
      <c r="AM249" s="96">
        <v>15632463424.27837</v>
      </c>
      <c r="AN249" s="96">
        <v>18030876599.344402</v>
      </c>
      <c r="AO249" s="96">
        <v>19587322786.110538</v>
      </c>
      <c r="AP249" s="96">
        <v>20746360430.418663</v>
      </c>
      <c r="AQ249" s="96">
        <v>21803372266.619827</v>
      </c>
      <c r="AR249" s="96">
        <v>22943685719.10302</v>
      </c>
      <c r="AS249" s="96">
        <v>21473261837.017582</v>
      </c>
      <c r="AT249" s="96">
        <v>22066031834.294849</v>
      </c>
      <c r="AU249" s="96">
        <v>23142153759.583595</v>
      </c>
      <c r="AV249" s="96">
        <v>27453007372.914242</v>
      </c>
      <c r="AW249" s="96">
        <v>31183059012.444801</v>
      </c>
      <c r="AX249" s="96">
        <v>32273007553.568672</v>
      </c>
      <c r="AY249" s="96">
        <v>34377310293.012772</v>
      </c>
      <c r="AZ249" s="96">
        <v>38914078351.802711</v>
      </c>
      <c r="BA249" s="96">
        <v>44860969077.185295</v>
      </c>
      <c r="BB249" s="96">
        <v>43454935940.161446</v>
      </c>
      <c r="BC249" s="96">
        <v>44050929160.26268</v>
      </c>
      <c r="BD249" s="96">
        <v>45810626509.447365</v>
      </c>
      <c r="BE249" s="96">
        <v>45044138549.202888</v>
      </c>
      <c r="BF249" s="96">
        <v>46251074044.438972</v>
      </c>
      <c r="BG249" s="96">
        <v>47632390881.781235</v>
      </c>
      <c r="BH249" s="96">
        <v>43173531810.766724</v>
      </c>
      <c r="BI249" s="96">
        <v>41801284916.201118</v>
      </c>
      <c r="BJ249" s="96">
        <v>39802554352.318756</v>
      </c>
      <c r="BK249" s="96">
        <v>39770478673.164833</v>
      </c>
      <c r="BL249" s="96">
        <v>39195716330.425301</v>
      </c>
      <c r="BM249" s="96">
        <v>39235672868.272202</v>
      </c>
    </row>
    <row r="250" spans="1:65" x14ac:dyDescent="0.2">
      <c r="A250" s="96" t="s">
        <v>235</v>
      </c>
      <c r="B250" s="96" t="s">
        <v>638</v>
      </c>
      <c r="C250" s="96" t="s">
        <v>296</v>
      </c>
      <c r="D250" s="96" t="s">
        <v>297</v>
      </c>
      <c r="E250" s="96">
        <v>13995067817.509249</v>
      </c>
      <c r="F250" s="96">
        <v>7988888888.8888884</v>
      </c>
      <c r="G250" s="96">
        <v>8922222222.2222214</v>
      </c>
      <c r="H250" s="96">
        <v>10355555555.555555</v>
      </c>
      <c r="I250" s="96">
        <v>11177777777.777777</v>
      </c>
      <c r="J250" s="96">
        <v>11966666666.666666</v>
      </c>
      <c r="K250" s="96">
        <v>14100000000</v>
      </c>
      <c r="L250" s="96">
        <v>15644444444.444445</v>
      </c>
      <c r="M250" s="96">
        <v>17500000000</v>
      </c>
      <c r="N250" s="96">
        <v>19466666666.666668</v>
      </c>
      <c r="O250" s="96">
        <v>17086956521.73913</v>
      </c>
      <c r="P250" s="96">
        <v>16256619963.799692</v>
      </c>
      <c r="Q250" s="96">
        <v>20431095406.360424</v>
      </c>
      <c r="R250" s="96">
        <v>25724381625.441696</v>
      </c>
      <c r="S250" s="96">
        <v>35599913836.432823</v>
      </c>
      <c r="T250" s="96">
        <v>44633707242.76416</v>
      </c>
      <c r="U250" s="96">
        <v>51280134554.288918</v>
      </c>
      <c r="V250" s="96">
        <v>58676813687.368065</v>
      </c>
      <c r="W250" s="96">
        <v>65147022485.791946</v>
      </c>
      <c r="X250" s="96">
        <v>89394085658.203812</v>
      </c>
      <c r="Y250" s="96">
        <v>68789289565.743439</v>
      </c>
      <c r="Z250" s="96">
        <v>71040020140.443634</v>
      </c>
      <c r="AA250" s="96">
        <v>64546332580.758278</v>
      </c>
      <c r="AB250" s="96">
        <v>61678280115.498741</v>
      </c>
      <c r="AC250" s="96">
        <v>59989909457.837898</v>
      </c>
      <c r="AD250" s="96">
        <v>67234948264.598663</v>
      </c>
      <c r="AE250" s="96">
        <v>75728009962.787796</v>
      </c>
      <c r="AF250" s="96">
        <v>87172789528.331604</v>
      </c>
      <c r="AG250" s="96">
        <v>90852814004.991745</v>
      </c>
      <c r="AH250" s="96">
        <v>107143348667.09401</v>
      </c>
      <c r="AI250" s="96">
        <v>150676291094.20999</v>
      </c>
      <c r="AJ250" s="96">
        <v>150027833333.33334</v>
      </c>
      <c r="AK250" s="96">
        <v>158459130434.78262</v>
      </c>
      <c r="AL250" s="96">
        <v>180169736363.63638</v>
      </c>
      <c r="AM250" s="96">
        <v>130690172297.29729</v>
      </c>
      <c r="AN250" s="96">
        <v>169485941048.03494</v>
      </c>
      <c r="AO250" s="96">
        <v>181475555282.55527</v>
      </c>
      <c r="AP250" s="96">
        <v>189834649111.25739</v>
      </c>
      <c r="AQ250" s="96">
        <v>275967393939.39398</v>
      </c>
      <c r="AR250" s="96">
        <v>256385525071.63324</v>
      </c>
      <c r="AS250" s="96">
        <v>274302959053.10303</v>
      </c>
      <c r="AT250" s="96">
        <v>201751148417.10184</v>
      </c>
      <c r="AU250" s="96">
        <v>240253216295.11676</v>
      </c>
      <c r="AV250" s="96">
        <v>314592428076.48749</v>
      </c>
      <c r="AW250" s="96">
        <v>408876042651.70117</v>
      </c>
      <c r="AX250" s="96">
        <v>506308311476.63</v>
      </c>
      <c r="AY250" s="96">
        <v>557057829051.45251</v>
      </c>
      <c r="AZ250" s="96">
        <v>681337335021.87427</v>
      </c>
      <c r="BA250" s="96">
        <v>770462156204.37952</v>
      </c>
      <c r="BB250" s="96">
        <v>649272568774.19348</v>
      </c>
      <c r="BC250" s="96">
        <v>776992599946.76611</v>
      </c>
      <c r="BD250" s="96">
        <v>838762755164.17908</v>
      </c>
      <c r="BE250" s="96">
        <v>880556375779.51001</v>
      </c>
      <c r="BF250" s="96">
        <v>957783020853.03076</v>
      </c>
      <c r="BG250" s="96">
        <v>938952628604.06677</v>
      </c>
      <c r="BH250" s="96">
        <v>864316670330.88232</v>
      </c>
      <c r="BI250" s="96">
        <v>869692960365.5509</v>
      </c>
      <c r="BJ250" s="96">
        <v>858996263095.85815</v>
      </c>
      <c r="BK250" s="96">
        <v>778377023568.88403</v>
      </c>
      <c r="BL250" s="96">
        <v>761428183369.17065</v>
      </c>
      <c r="BM250" s="96">
        <v>720101212394.11414</v>
      </c>
    </row>
    <row r="251" spans="1:65" x14ac:dyDescent="0.2">
      <c r="A251" s="96" t="s">
        <v>639</v>
      </c>
      <c r="B251" s="96" t="s">
        <v>640</v>
      </c>
      <c r="C251" s="96" t="s">
        <v>296</v>
      </c>
      <c r="D251" s="96" t="s">
        <v>297</v>
      </c>
      <c r="AI251" s="96">
        <v>8824447.7402232457</v>
      </c>
      <c r="AJ251" s="96">
        <v>9365165.9136937205</v>
      </c>
      <c r="AK251" s="96">
        <v>9742949.4712103419</v>
      </c>
      <c r="AL251" s="96">
        <v>9630762.9538963698</v>
      </c>
      <c r="AM251" s="96">
        <v>10886825.559292294</v>
      </c>
      <c r="AN251" s="96">
        <v>11025945.144551519</v>
      </c>
      <c r="AO251" s="96">
        <v>12334846.232099539</v>
      </c>
      <c r="AP251" s="96">
        <v>12700905.447528575</v>
      </c>
      <c r="AQ251" s="96">
        <v>12757632.868450809</v>
      </c>
      <c r="AR251" s="96">
        <v>13687141.105877798</v>
      </c>
      <c r="AS251" s="96">
        <v>13742057.050092764</v>
      </c>
      <c r="AT251" s="96">
        <v>13196544.946725976</v>
      </c>
      <c r="AU251" s="96">
        <v>15450994.241008367</v>
      </c>
      <c r="AV251" s="96">
        <v>18231078.539464295</v>
      </c>
      <c r="AW251" s="96">
        <v>21534931.607589353</v>
      </c>
      <c r="AX251" s="96">
        <v>21839098.892707139</v>
      </c>
      <c r="AY251" s="96">
        <v>22902861.445783131</v>
      </c>
      <c r="AZ251" s="96">
        <v>27030374.027278055</v>
      </c>
      <c r="BA251" s="96">
        <v>30290219.761784937</v>
      </c>
      <c r="BB251" s="96">
        <v>27101076.275152083</v>
      </c>
      <c r="BC251" s="96">
        <v>31823518.620436616</v>
      </c>
      <c r="BD251" s="96">
        <v>38711810.211449198</v>
      </c>
      <c r="BE251" s="96">
        <v>37671774.69455374</v>
      </c>
      <c r="BF251" s="96">
        <v>37509075.111025296</v>
      </c>
      <c r="BG251" s="96">
        <v>37290607.535604835</v>
      </c>
      <c r="BH251" s="96">
        <v>35492074.224325746</v>
      </c>
      <c r="BI251" s="96">
        <v>36547799.583705023</v>
      </c>
      <c r="BJ251" s="96">
        <v>40619251.992642552</v>
      </c>
      <c r="BK251" s="96">
        <v>42588164.973102212</v>
      </c>
      <c r="BL251" s="96">
        <v>47271463.329857491</v>
      </c>
      <c r="BM251" s="96">
        <v>48855550.203014247</v>
      </c>
    </row>
    <row r="252" spans="1:65" x14ac:dyDescent="0.2">
      <c r="A252" s="96" t="s">
        <v>19</v>
      </c>
      <c r="B252" s="96" t="s">
        <v>641</v>
      </c>
      <c r="C252" s="96" t="s">
        <v>296</v>
      </c>
      <c r="D252" s="96" t="s">
        <v>297</v>
      </c>
      <c r="AG252" s="96">
        <v>5100405772.4632673</v>
      </c>
      <c r="AH252" s="96">
        <v>4420168102.3930635</v>
      </c>
      <c r="AI252" s="96">
        <v>4258743262.8287582</v>
      </c>
      <c r="AJ252" s="96">
        <v>4956588278.5614357</v>
      </c>
      <c r="AK252" s="96">
        <v>4601413263.5289402</v>
      </c>
      <c r="AL252" s="96">
        <v>4257702196.5386381</v>
      </c>
      <c r="AM252" s="96">
        <v>4510846967.8742008</v>
      </c>
      <c r="AN252" s="96">
        <v>5255221424.8096209</v>
      </c>
      <c r="AO252" s="96">
        <v>6496195450.610343</v>
      </c>
      <c r="AP252" s="96">
        <v>7683852496.8449945</v>
      </c>
      <c r="AQ252" s="96">
        <v>12270448700.199436</v>
      </c>
      <c r="AR252" s="96">
        <v>12711213451.034033</v>
      </c>
      <c r="AS252" s="96">
        <v>13375976353.699392</v>
      </c>
      <c r="AT252" s="96">
        <v>13581644245.735195</v>
      </c>
      <c r="AU252" s="96">
        <v>14142035080.284897</v>
      </c>
      <c r="AV252" s="96">
        <v>15224257698.482018</v>
      </c>
      <c r="AW252" s="96">
        <v>16675948414.757336</v>
      </c>
      <c r="AX252" s="96">
        <v>18399046025.268791</v>
      </c>
      <c r="AY252" s="96">
        <v>18649590248.262638</v>
      </c>
      <c r="AZ252" s="96">
        <v>21843529024.915356</v>
      </c>
      <c r="BA252" s="96">
        <v>27941177434.508705</v>
      </c>
      <c r="BB252" s="96">
        <v>29081425282.294891</v>
      </c>
      <c r="BC252" s="96">
        <v>32014249841.415123</v>
      </c>
      <c r="BD252" s="96">
        <v>34657139495.403145</v>
      </c>
      <c r="BE252" s="96">
        <v>39650530214.328705</v>
      </c>
      <c r="BF252" s="96">
        <v>45680532613.759094</v>
      </c>
      <c r="BG252" s="96">
        <v>49964788814.092636</v>
      </c>
      <c r="BH252" s="96">
        <v>47378599025.30442</v>
      </c>
      <c r="BI252" s="96">
        <v>49774021003.07476</v>
      </c>
      <c r="BJ252" s="96">
        <v>53320625958.562813</v>
      </c>
      <c r="BK252" s="96">
        <v>57003713748.231606</v>
      </c>
      <c r="BL252" s="96">
        <v>61136873747.332352</v>
      </c>
      <c r="BM252" s="96">
        <v>62409748426.582397</v>
      </c>
    </row>
    <row r="253" spans="1:65" x14ac:dyDescent="0.2">
      <c r="A253" s="96" t="s">
        <v>21</v>
      </c>
      <c r="B253" s="96" t="s">
        <v>642</v>
      </c>
      <c r="C253" s="96" t="s">
        <v>296</v>
      </c>
      <c r="D253" s="96" t="s">
        <v>297</v>
      </c>
      <c r="E253" s="96">
        <v>423008385.7442348</v>
      </c>
      <c r="F253" s="96">
        <v>441524109.01467508</v>
      </c>
      <c r="G253" s="96">
        <v>449012578.6163522</v>
      </c>
      <c r="H253" s="96">
        <v>516147798.74213839</v>
      </c>
      <c r="I253" s="96">
        <v>589056603.77358496</v>
      </c>
      <c r="J253" s="96">
        <v>884873949.57983184</v>
      </c>
      <c r="K253" s="96">
        <v>925770308.12324917</v>
      </c>
      <c r="L253" s="96">
        <v>967647058.82352936</v>
      </c>
      <c r="M253" s="96">
        <v>1037815126.05042</v>
      </c>
      <c r="N253" s="96">
        <v>1169047619.0476189</v>
      </c>
      <c r="O253" s="96">
        <v>1260084033.6134453</v>
      </c>
      <c r="P253" s="96">
        <v>1417787114.8459382</v>
      </c>
      <c r="Q253" s="96">
        <v>1491596638.655462</v>
      </c>
      <c r="R253" s="96">
        <v>1702521008.4033613</v>
      </c>
      <c r="S253" s="96">
        <v>2100142653.3523538</v>
      </c>
      <c r="T253" s="96">
        <v>2359555555.5555558</v>
      </c>
      <c r="U253" s="96">
        <v>2447300000</v>
      </c>
      <c r="V253" s="96">
        <v>2936470588.2352939</v>
      </c>
      <c r="W253" s="96">
        <v>2420260869.5652175</v>
      </c>
      <c r="X253" s="96">
        <v>2139025000</v>
      </c>
      <c r="Y253" s="96">
        <v>1244610000</v>
      </c>
      <c r="Z253" s="96">
        <v>1337300000</v>
      </c>
      <c r="AA253" s="96">
        <v>2177500000</v>
      </c>
      <c r="AB253" s="96">
        <v>2240333333.3333335</v>
      </c>
      <c r="AC253" s="96">
        <v>3615647477.054337</v>
      </c>
      <c r="AD253" s="96">
        <v>3519666338.5245414</v>
      </c>
      <c r="AE253" s="96">
        <v>3923232122.1278396</v>
      </c>
      <c r="AF253" s="96">
        <v>6269511614.6623459</v>
      </c>
      <c r="AG253" s="96">
        <v>6508931651.666667</v>
      </c>
      <c r="AH253" s="96">
        <v>5276480985.9993658</v>
      </c>
      <c r="AI253" s="96">
        <v>4304398865.8826799</v>
      </c>
      <c r="AJ253" s="96">
        <v>3321729057.1221542</v>
      </c>
      <c r="AK253" s="96">
        <v>2857457860.0508757</v>
      </c>
      <c r="AL253" s="96">
        <v>3220439044.1894865</v>
      </c>
      <c r="AM253" s="96">
        <v>3990430446.7121596</v>
      </c>
      <c r="AN253" s="96">
        <v>5755818947.4212494</v>
      </c>
      <c r="AO253" s="96">
        <v>6044585326.9380007</v>
      </c>
      <c r="AP253" s="96">
        <v>6269333313.1710835</v>
      </c>
      <c r="AQ253" s="96">
        <v>6584815846.5275383</v>
      </c>
      <c r="AR253" s="96">
        <v>5998563257.9465895</v>
      </c>
      <c r="AS253" s="96">
        <v>6193246837.0968733</v>
      </c>
      <c r="AT253" s="96">
        <v>5840503868.5724554</v>
      </c>
      <c r="AU253" s="96">
        <v>6178563590.8925371</v>
      </c>
      <c r="AV253" s="96">
        <v>6606884390.7801886</v>
      </c>
      <c r="AW253" s="96">
        <v>7939487473.8631821</v>
      </c>
      <c r="AX253" s="96">
        <v>9239221858.5583878</v>
      </c>
      <c r="AY253" s="96">
        <v>9977647644.6995258</v>
      </c>
      <c r="AZ253" s="96">
        <v>11902564401.323843</v>
      </c>
      <c r="BA253" s="96">
        <v>14440404021.488146</v>
      </c>
      <c r="BB253" s="96">
        <v>25019909334.670715</v>
      </c>
      <c r="BC253" s="96">
        <v>26558908398.040379</v>
      </c>
      <c r="BD253" s="96">
        <v>27752046902.446014</v>
      </c>
      <c r="BE253" s="96">
        <v>27188667092.778103</v>
      </c>
      <c r="BF253" s="96">
        <v>28791625085.114323</v>
      </c>
      <c r="BG253" s="96">
        <v>32472362948.832996</v>
      </c>
      <c r="BH253" s="96">
        <v>32248116472.511463</v>
      </c>
      <c r="BI253" s="96">
        <v>29078589751.459583</v>
      </c>
      <c r="BJ253" s="96">
        <v>30744473839.743679</v>
      </c>
      <c r="BK253" s="96">
        <v>32912338571.34034</v>
      </c>
      <c r="BL253" s="96">
        <v>35170037380.862961</v>
      </c>
      <c r="BM253" s="96">
        <v>37372032557.594376</v>
      </c>
    </row>
    <row r="254" spans="1:65" x14ac:dyDescent="0.2">
      <c r="A254" s="96" t="s">
        <v>237</v>
      </c>
      <c r="B254" s="96" t="s">
        <v>643</v>
      </c>
      <c r="C254" s="96" t="s">
        <v>296</v>
      </c>
      <c r="D254" s="96" t="s">
        <v>297</v>
      </c>
      <c r="AF254" s="96">
        <v>64087795107.134293</v>
      </c>
      <c r="AG254" s="96">
        <v>74703706816.844574</v>
      </c>
      <c r="AH254" s="96">
        <v>82709199437.066269</v>
      </c>
      <c r="AI254" s="96">
        <v>81456895543.338394</v>
      </c>
      <c r="AK254" s="96">
        <v>71896428571.428574</v>
      </c>
      <c r="AL254" s="96">
        <v>65607522123.893806</v>
      </c>
      <c r="AM254" s="96">
        <v>52543388913.138367</v>
      </c>
      <c r="AN254" s="96">
        <v>48214752454.231888</v>
      </c>
      <c r="AO254" s="96">
        <v>44558076851.598801</v>
      </c>
      <c r="AP254" s="96">
        <v>50150401353.601547</v>
      </c>
      <c r="AQ254" s="96">
        <v>41883242906.715652</v>
      </c>
      <c r="AR254" s="96">
        <v>31580961262.831688</v>
      </c>
      <c r="AS254" s="96">
        <v>31261718319.179443</v>
      </c>
      <c r="AT254" s="96">
        <v>37972301334.673592</v>
      </c>
      <c r="AU254" s="96">
        <v>42351593887.282692</v>
      </c>
      <c r="AV254" s="96">
        <v>50084197498.452942</v>
      </c>
      <c r="AW254" s="96">
        <v>64819702951.682648</v>
      </c>
      <c r="AX254" s="96">
        <v>86057915585.302551</v>
      </c>
      <c r="AY254" s="96">
        <v>107647920792.07921</v>
      </c>
      <c r="AZ254" s="96">
        <v>142579603960.39606</v>
      </c>
      <c r="BA254" s="96">
        <v>179816790704.73877</v>
      </c>
      <c r="BB254" s="96">
        <v>117113410001.02679</v>
      </c>
      <c r="BC254" s="96">
        <v>136013155905.03554</v>
      </c>
      <c r="BD254" s="96">
        <v>163159671670.26456</v>
      </c>
      <c r="BE254" s="96">
        <v>175781379051.43286</v>
      </c>
      <c r="BF254" s="96">
        <v>183310146378.08081</v>
      </c>
      <c r="BG254" s="96">
        <v>133503411375.73927</v>
      </c>
      <c r="BH254" s="96">
        <v>91030959454.696106</v>
      </c>
      <c r="BI254" s="96">
        <v>93355993628.504227</v>
      </c>
      <c r="BJ254" s="96">
        <v>112190355158.17812</v>
      </c>
      <c r="BK254" s="96">
        <v>130901858421.72018</v>
      </c>
      <c r="BL254" s="96">
        <v>153929501862.34137</v>
      </c>
      <c r="BM254" s="96">
        <v>155582008717.42557</v>
      </c>
    </row>
    <row r="255" spans="1:65" x14ac:dyDescent="0.2">
      <c r="A255" s="96" t="s">
        <v>644</v>
      </c>
      <c r="B255" s="96" t="s">
        <v>645</v>
      </c>
      <c r="C255" s="96" t="s">
        <v>296</v>
      </c>
      <c r="D255" s="96" t="s">
        <v>297</v>
      </c>
      <c r="E255" s="96">
        <v>237934419358.27457</v>
      </c>
      <c r="F255" s="96">
        <v>213309686104.8645</v>
      </c>
      <c r="G255" s="96">
        <v>223871699062.67032</v>
      </c>
      <c r="H255" s="96">
        <v>233328403223.05508</v>
      </c>
      <c r="I255" s="96">
        <v>268629555469.80527</v>
      </c>
      <c r="J255" s="96">
        <v>298646047392.69452</v>
      </c>
      <c r="K255" s="96">
        <v>329277298034.59369</v>
      </c>
      <c r="L255" s="96">
        <v>332315363395.83008</v>
      </c>
      <c r="M255" s="96">
        <v>347417246866.31036</v>
      </c>
      <c r="N255" s="96">
        <v>389928731447.29767</v>
      </c>
      <c r="O255" s="96">
        <v>426241464688.9613</v>
      </c>
      <c r="P255" s="96">
        <v>464167256103.09851</v>
      </c>
      <c r="Q255" s="96">
        <v>527952256273.54077</v>
      </c>
      <c r="R255" s="96">
        <v>679741166105.6333</v>
      </c>
      <c r="S255" s="96">
        <v>843734843685.78833</v>
      </c>
      <c r="T255" s="96">
        <v>929156603306.27905</v>
      </c>
      <c r="U255" s="96">
        <v>987783169944.55176</v>
      </c>
      <c r="V255" s="96">
        <v>1092892378774.1102</v>
      </c>
      <c r="W255" s="96">
        <v>1173129106469.8918</v>
      </c>
      <c r="X255" s="96">
        <v>1428846907493.7874</v>
      </c>
      <c r="Y255" s="96">
        <v>1650573802774.3132</v>
      </c>
      <c r="Z255" s="96">
        <v>1795630669767.6787</v>
      </c>
      <c r="AA255" s="96">
        <v>1723063668772.5059</v>
      </c>
      <c r="AB255" s="96">
        <v>1640642069608.47</v>
      </c>
      <c r="AC255" s="96">
        <v>1701620236470.4417</v>
      </c>
      <c r="AD255" s="96">
        <v>1782370510776.7217</v>
      </c>
      <c r="AE255" s="96">
        <v>1810874625608.7417</v>
      </c>
      <c r="AF255" s="96">
        <v>1930477671426.1086</v>
      </c>
      <c r="AG255" s="96">
        <v>2148508472110.1028</v>
      </c>
      <c r="AH255" s="96">
        <v>2273167112460.729</v>
      </c>
      <c r="AI255" s="96">
        <v>2660327922439.6416</v>
      </c>
      <c r="AJ255" s="96">
        <v>2769158158311.1934</v>
      </c>
      <c r="AK255" s="96">
        <v>2695056521162.6831</v>
      </c>
      <c r="AL255" s="96">
        <v>2936718343099.2188</v>
      </c>
      <c r="AM255" s="96">
        <v>3214650824827.5215</v>
      </c>
      <c r="AN255" s="96">
        <v>3579297911634.8491</v>
      </c>
      <c r="AO255" s="96">
        <v>3894140546366.311</v>
      </c>
      <c r="AP255" s="96">
        <v>4168898669754.3716</v>
      </c>
      <c r="AQ255" s="96">
        <v>4119326708403.2637</v>
      </c>
      <c r="AR255" s="96">
        <v>3890395471546.5112</v>
      </c>
      <c r="AS255" s="96">
        <v>4297006190469.7085</v>
      </c>
      <c r="AT255" s="96">
        <v>4323005063870.5088</v>
      </c>
      <c r="AU255" s="96">
        <v>4359826749743.7749</v>
      </c>
      <c r="AV255" s="96">
        <v>4880907723627.0225</v>
      </c>
      <c r="AW255" s="96">
        <v>5851442294309.0693</v>
      </c>
      <c r="AX255" s="96">
        <v>7035246967133.5176</v>
      </c>
      <c r="AY255" s="96">
        <v>8361613399175.7422</v>
      </c>
      <c r="AZ255" s="96">
        <v>10390705416318.932</v>
      </c>
      <c r="BA255" s="96">
        <v>12686349393885.814</v>
      </c>
      <c r="BB255" s="96">
        <v>12191679898405.008</v>
      </c>
      <c r="BC255" s="96">
        <v>14799032535312.633</v>
      </c>
      <c r="BD255" s="96">
        <v>17848493511624.621</v>
      </c>
      <c r="BE255" s="96">
        <v>19119568261816.078</v>
      </c>
      <c r="BF255" s="96">
        <v>20544506060182.902</v>
      </c>
      <c r="BG255" s="96">
        <v>21189325154869.441</v>
      </c>
      <c r="BH255" s="96">
        <v>19893406918375.254</v>
      </c>
      <c r="BI255" s="96">
        <v>19793622358355.594</v>
      </c>
      <c r="BJ255" s="96">
        <v>21911993146488.145</v>
      </c>
      <c r="BK255" s="96">
        <v>23580897831803.504</v>
      </c>
      <c r="BL255" s="96">
        <v>23979749026560.527</v>
      </c>
      <c r="BM255" s="96">
        <v>23104877770162.469</v>
      </c>
    </row>
    <row r="256" spans="1:65" x14ac:dyDescent="0.2">
      <c r="A256" s="96" t="s">
        <v>241</v>
      </c>
      <c r="B256" s="96" t="s">
        <v>646</v>
      </c>
      <c r="C256" s="96" t="s">
        <v>296</v>
      </c>
      <c r="D256" s="96" t="s">
        <v>297</v>
      </c>
      <c r="E256" s="96">
        <v>1242289239.2049348</v>
      </c>
      <c r="F256" s="96">
        <v>1547388781.4313347</v>
      </c>
      <c r="G256" s="96">
        <v>1710004407.2278535</v>
      </c>
      <c r="H256" s="96">
        <v>1539681490.7817352</v>
      </c>
      <c r="I256" s="96">
        <v>1975701816.4661474</v>
      </c>
      <c r="J256" s="96">
        <v>1890769326.1422105</v>
      </c>
      <c r="K256" s="96">
        <v>1809183974.5266898</v>
      </c>
      <c r="L256" s="96">
        <v>1597721080.0099082</v>
      </c>
      <c r="M256" s="96">
        <v>1593675330.1646726</v>
      </c>
      <c r="N256" s="96">
        <v>2004435483.8709676</v>
      </c>
      <c r="O256" s="96">
        <v>2137096774.1935482</v>
      </c>
      <c r="P256" s="96">
        <v>2807258064.516129</v>
      </c>
      <c r="Q256" s="96">
        <v>2189418001.378983</v>
      </c>
      <c r="R256" s="96">
        <v>3964295672.5244441</v>
      </c>
      <c r="S256" s="96">
        <v>4090209681.9717207</v>
      </c>
      <c r="T256" s="96">
        <v>3538283322.07726</v>
      </c>
      <c r="U256" s="96">
        <v>3667161241.4837246</v>
      </c>
      <c r="V256" s="96">
        <v>4114667062.6491656</v>
      </c>
      <c r="W256" s="96">
        <v>4910257282.9315338</v>
      </c>
      <c r="X256" s="96">
        <v>7181185277.9865103</v>
      </c>
      <c r="Y256" s="96">
        <v>10163020115.734362</v>
      </c>
      <c r="Z256" s="96">
        <v>11048335541.493334</v>
      </c>
      <c r="AA256" s="96">
        <v>9178802162.6616039</v>
      </c>
      <c r="AB256" s="96">
        <v>5102281255.9998608</v>
      </c>
      <c r="AC256" s="96">
        <v>4850241442.1764326</v>
      </c>
      <c r="AD256" s="96">
        <v>4732017873.3836851</v>
      </c>
      <c r="AE256" s="96">
        <v>5880112788.4094715</v>
      </c>
      <c r="AF256" s="96">
        <v>7367494080.4001379</v>
      </c>
      <c r="AG256" s="96">
        <v>8213515458.5113859</v>
      </c>
      <c r="AH256" s="96">
        <v>8438951476.0664415</v>
      </c>
      <c r="AI256" s="96">
        <v>9298839655.2313843</v>
      </c>
      <c r="AJ256" s="96">
        <v>11205971155.275808</v>
      </c>
      <c r="AK256" s="96">
        <v>12878199880.983868</v>
      </c>
      <c r="AL256" s="96">
        <v>15002106518.484686</v>
      </c>
      <c r="AM256" s="96">
        <v>17474647792.382877</v>
      </c>
      <c r="AN256" s="96">
        <v>19297663096.550636</v>
      </c>
      <c r="AO256" s="96">
        <v>20515543039.213226</v>
      </c>
      <c r="AP256" s="96">
        <v>23969823010.442921</v>
      </c>
      <c r="AQ256" s="96">
        <v>25385928188.771854</v>
      </c>
      <c r="AR256" s="96">
        <v>23983945190.620232</v>
      </c>
      <c r="AS256" s="96">
        <v>22823255801.844688</v>
      </c>
      <c r="AT256" s="96">
        <v>20898788416.634758</v>
      </c>
      <c r="AU256" s="96">
        <v>13606494599.426071</v>
      </c>
      <c r="AV256" s="96">
        <v>12045631092.535282</v>
      </c>
      <c r="AW256" s="96">
        <v>13686329890.119078</v>
      </c>
      <c r="AX256" s="96">
        <v>17362857683.854469</v>
      </c>
      <c r="AY256" s="96">
        <v>19579457966.053818</v>
      </c>
      <c r="AZ256" s="96">
        <v>23410572634.314686</v>
      </c>
      <c r="BA256" s="96">
        <v>30366213119.292767</v>
      </c>
      <c r="BB256" s="96">
        <v>31660911277.029419</v>
      </c>
      <c r="BC256" s="96">
        <v>40284481651.902107</v>
      </c>
      <c r="BD256" s="96">
        <v>47962439303.724724</v>
      </c>
      <c r="BE256" s="96">
        <v>51264390116.490891</v>
      </c>
      <c r="BF256" s="96">
        <v>57531233350.910088</v>
      </c>
      <c r="BG256" s="96">
        <v>57236013086.122345</v>
      </c>
      <c r="BH256" s="96">
        <v>53274304222.136024</v>
      </c>
      <c r="BI256" s="96">
        <v>57236652490.169945</v>
      </c>
      <c r="BJ256" s="96">
        <v>64233966861.251762</v>
      </c>
      <c r="BK256" s="96">
        <v>64515038268.137329</v>
      </c>
      <c r="BL256" s="96">
        <v>61231149880.585663</v>
      </c>
      <c r="BM256" s="96">
        <v>53628827440.35817</v>
      </c>
    </row>
    <row r="257" spans="1:65" x14ac:dyDescent="0.2">
      <c r="A257" s="96" t="s">
        <v>240</v>
      </c>
      <c r="B257" s="96" t="s">
        <v>647</v>
      </c>
      <c r="C257" s="96" t="s">
        <v>296</v>
      </c>
      <c r="D257" s="96" t="s">
        <v>297</v>
      </c>
      <c r="E257" s="96">
        <v>543300000000</v>
      </c>
      <c r="F257" s="96">
        <v>563300000000</v>
      </c>
      <c r="G257" s="96">
        <v>605100000000</v>
      </c>
      <c r="H257" s="96">
        <v>638600000000</v>
      </c>
      <c r="I257" s="96">
        <v>685800000000</v>
      </c>
      <c r="J257" s="96">
        <v>743700000000</v>
      </c>
      <c r="K257" s="96">
        <v>815000000000</v>
      </c>
      <c r="L257" s="96">
        <v>861700000000</v>
      </c>
      <c r="M257" s="96">
        <v>942500000000</v>
      </c>
      <c r="N257" s="96">
        <v>1019900000000</v>
      </c>
      <c r="O257" s="96">
        <v>1073303000000</v>
      </c>
      <c r="P257" s="96">
        <v>1164850000000</v>
      </c>
      <c r="Q257" s="96">
        <v>1279110000000</v>
      </c>
      <c r="R257" s="96">
        <v>1425376000000</v>
      </c>
      <c r="S257" s="96">
        <v>1545243000000</v>
      </c>
      <c r="T257" s="96">
        <v>1684904000000</v>
      </c>
      <c r="U257" s="96">
        <v>1873412000000</v>
      </c>
      <c r="V257" s="96">
        <v>2081826000000</v>
      </c>
      <c r="W257" s="96">
        <v>2351599000000</v>
      </c>
      <c r="X257" s="96">
        <v>2627334000000</v>
      </c>
      <c r="Y257" s="96">
        <v>2857307000000</v>
      </c>
      <c r="Z257" s="96">
        <v>3207042000000</v>
      </c>
      <c r="AA257" s="96">
        <v>3343789000000</v>
      </c>
      <c r="AB257" s="96">
        <v>3634038000000</v>
      </c>
      <c r="AC257" s="96">
        <v>4037613000000</v>
      </c>
      <c r="AD257" s="96">
        <v>4338979000000</v>
      </c>
      <c r="AE257" s="96">
        <v>4579631000000</v>
      </c>
      <c r="AF257" s="96">
        <v>4855215000000</v>
      </c>
      <c r="AG257" s="96">
        <v>5236438000000</v>
      </c>
      <c r="AH257" s="96">
        <v>5641580000000</v>
      </c>
      <c r="AI257" s="96">
        <v>5963144000000</v>
      </c>
      <c r="AJ257" s="96">
        <v>6158129000000</v>
      </c>
      <c r="AK257" s="96">
        <v>6520327000000</v>
      </c>
      <c r="AL257" s="96">
        <v>6858559000000</v>
      </c>
      <c r="AM257" s="96">
        <v>7287236000000</v>
      </c>
      <c r="AN257" s="96">
        <v>7639749000000</v>
      </c>
      <c r="AO257" s="96">
        <v>8073122000000</v>
      </c>
      <c r="AP257" s="96">
        <v>8577554457000</v>
      </c>
      <c r="AQ257" s="96">
        <v>9062818202000</v>
      </c>
      <c r="AR257" s="96">
        <v>9630664202000</v>
      </c>
      <c r="AS257" s="96">
        <v>10252345464000</v>
      </c>
      <c r="AT257" s="96">
        <v>10581821399000</v>
      </c>
      <c r="AU257" s="96">
        <v>10936419054000</v>
      </c>
      <c r="AV257" s="96">
        <v>11458243878000</v>
      </c>
      <c r="AW257" s="96">
        <v>12213729147000</v>
      </c>
      <c r="AX257" s="96">
        <v>13036640230000</v>
      </c>
      <c r="AY257" s="96">
        <v>13814611414000</v>
      </c>
      <c r="AZ257" s="96">
        <v>14451858656000</v>
      </c>
      <c r="BA257" s="96">
        <v>14712844084000</v>
      </c>
      <c r="BB257" s="96">
        <v>14448933025000</v>
      </c>
      <c r="BC257" s="96">
        <v>14992052727000</v>
      </c>
      <c r="BD257" s="96">
        <v>15542581104000</v>
      </c>
      <c r="BE257" s="96">
        <v>16197007349000</v>
      </c>
      <c r="BF257" s="96">
        <v>16784849196000</v>
      </c>
      <c r="BG257" s="96">
        <v>17527163695000</v>
      </c>
      <c r="BH257" s="96">
        <v>18238300569000</v>
      </c>
      <c r="BI257" s="96">
        <v>18745075687000</v>
      </c>
      <c r="BJ257" s="96">
        <v>19542979183000</v>
      </c>
      <c r="BK257" s="96">
        <v>20611860934000</v>
      </c>
      <c r="BL257" s="96">
        <v>21433224697000</v>
      </c>
      <c r="BM257" s="96">
        <v>20936600000000</v>
      </c>
    </row>
    <row r="258" spans="1:65" x14ac:dyDescent="0.2">
      <c r="A258" s="96" t="s">
        <v>648</v>
      </c>
      <c r="B258" s="96" t="s">
        <v>649</v>
      </c>
      <c r="C258" s="96" t="s">
        <v>296</v>
      </c>
      <c r="D258" s="96" t="s">
        <v>297</v>
      </c>
      <c r="AI258" s="96">
        <v>13360607917.877316</v>
      </c>
      <c r="AJ258" s="96">
        <v>13677622222.222223</v>
      </c>
      <c r="AK258" s="96">
        <v>12941297376.093296</v>
      </c>
      <c r="AL258" s="96">
        <v>13099013835.511147</v>
      </c>
      <c r="AM258" s="96">
        <v>12899156990.615555</v>
      </c>
      <c r="AN258" s="96">
        <v>13350468917.411453</v>
      </c>
      <c r="AO258" s="96">
        <v>13948892215.568863</v>
      </c>
      <c r="AP258" s="96">
        <v>14744603773.584906</v>
      </c>
      <c r="AQ258" s="96">
        <v>14988971210.838272</v>
      </c>
      <c r="AR258" s="96">
        <v>17078465982.028242</v>
      </c>
      <c r="AS258" s="96">
        <v>13760513969.314003</v>
      </c>
      <c r="AT258" s="96">
        <v>11401421329.197435</v>
      </c>
      <c r="AU258" s="96">
        <v>9687788512.8018417</v>
      </c>
      <c r="AV258" s="96">
        <v>10134453435.460291</v>
      </c>
      <c r="AW258" s="96">
        <v>12030023547.88069</v>
      </c>
      <c r="AX258" s="96">
        <v>14307509838.805326</v>
      </c>
      <c r="AY258" s="96">
        <v>17330833852.918976</v>
      </c>
      <c r="AZ258" s="96">
        <v>22311393927.881721</v>
      </c>
      <c r="BA258" s="96">
        <v>29549438883.83379</v>
      </c>
      <c r="BB258" s="96">
        <v>33689223673.257736</v>
      </c>
      <c r="BC258" s="96">
        <v>46679875793.572411</v>
      </c>
      <c r="BD258" s="96">
        <v>56516280748.377708</v>
      </c>
      <c r="BE258" s="96">
        <v>63628854498.502441</v>
      </c>
      <c r="BF258" s="96">
        <v>68997168337.678223</v>
      </c>
      <c r="BG258" s="96">
        <v>76658542757.470734</v>
      </c>
      <c r="BH258" s="96">
        <v>81847410181.795303</v>
      </c>
      <c r="BI258" s="96">
        <v>81779012350.883331</v>
      </c>
      <c r="BJ258" s="96">
        <v>59159945320.56675</v>
      </c>
      <c r="BK258" s="96">
        <v>50392607758.232368</v>
      </c>
      <c r="BL258" s="96">
        <v>57726542784.920425</v>
      </c>
      <c r="BM258" s="96">
        <v>57707189945.421448</v>
      </c>
    </row>
    <row r="259" spans="1:65" x14ac:dyDescent="0.2">
      <c r="A259" s="96" t="s">
        <v>220</v>
      </c>
      <c r="B259" s="96" t="s">
        <v>650</v>
      </c>
      <c r="C259" s="96" t="s">
        <v>296</v>
      </c>
      <c r="D259" s="96" t="s">
        <v>297</v>
      </c>
      <c r="E259" s="96">
        <v>13066557.778685179</v>
      </c>
      <c r="F259" s="96">
        <v>13999883.334305547</v>
      </c>
      <c r="G259" s="96">
        <v>14524878.959342007</v>
      </c>
      <c r="H259" s="96">
        <v>13708219.098174183</v>
      </c>
      <c r="I259" s="96">
        <v>14758210.348247098</v>
      </c>
      <c r="J259" s="96">
        <v>15108207.431604737</v>
      </c>
      <c r="K259" s="96">
        <v>16099865.834451379</v>
      </c>
      <c r="L259" s="96">
        <v>15835177.932913331</v>
      </c>
      <c r="M259" s="96">
        <v>15350000</v>
      </c>
      <c r="N259" s="96">
        <v>16649999.999999998</v>
      </c>
      <c r="O259" s="96">
        <v>18450000</v>
      </c>
      <c r="P259" s="96">
        <v>20051648.184718214</v>
      </c>
      <c r="Q259" s="96">
        <v>27585488.991828449</v>
      </c>
      <c r="R259" s="96">
        <v>30165373.621886484</v>
      </c>
      <c r="S259" s="96">
        <v>32924215.85817261</v>
      </c>
      <c r="T259" s="96">
        <v>33237164.715641994</v>
      </c>
      <c r="U259" s="96">
        <v>32792480.972960569</v>
      </c>
      <c r="V259" s="96">
        <v>49353161.851851851</v>
      </c>
      <c r="W259" s="96">
        <v>60844771.481481478</v>
      </c>
      <c r="X259" s="96">
        <v>71096359.629629627</v>
      </c>
      <c r="Y259" s="96">
        <v>82340339.629629627</v>
      </c>
      <c r="Z259" s="96">
        <v>102086539.25925925</v>
      </c>
      <c r="AA259" s="96">
        <v>113759203.33333333</v>
      </c>
      <c r="AB259" s="96">
        <v>122255349.62962963</v>
      </c>
      <c r="AC259" s="96">
        <v>135024987.77777776</v>
      </c>
      <c r="AD259" s="96">
        <v>145641705.18518516</v>
      </c>
      <c r="AE259" s="96">
        <v>160846656.66666666</v>
      </c>
      <c r="AF259" s="96">
        <v>175580647.4074074</v>
      </c>
      <c r="AG259" s="96">
        <v>200726712.59259257</v>
      </c>
      <c r="AH259" s="96">
        <v>214745002.22222221</v>
      </c>
      <c r="AI259" s="96">
        <v>240366666.66666666</v>
      </c>
      <c r="AJ259" s="96">
        <v>254829629.62962961</v>
      </c>
      <c r="AK259" s="96">
        <v>277955555.55555552</v>
      </c>
      <c r="AL259" s="96">
        <v>286307407.4074074</v>
      </c>
      <c r="AM259" s="96">
        <v>289437037.03703701</v>
      </c>
      <c r="AN259" s="96">
        <v>316007407.4074074</v>
      </c>
      <c r="AO259" s="96">
        <v>331488888.8888889</v>
      </c>
      <c r="AP259" s="96">
        <v>347770370.37037033</v>
      </c>
      <c r="AQ259" s="96">
        <v>373618518.51851851</v>
      </c>
      <c r="AR259" s="96">
        <v>390718518.51851851</v>
      </c>
      <c r="AS259" s="96">
        <v>396262962.96296299</v>
      </c>
      <c r="AT259" s="96">
        <v>430040740.74074072</v>
      </c>
      <c r="AU259" s="96">
        <v>461885185.18518513</v>
      </c>
      <c r="AV259" s="96">
        <v>481807407.4074074</v>
      </c>
      <c r="AW259" s="96">
        <v>521974074.07407403</v>
      </c>
      <c r="AX259" s="96">
        <v>550729629.62962961</v>
      </c>
      <c r="AY259" s="96">
        <v>610929629.62962961</v>
      </c>
      <c r="AZ259" s="96">
        <v>684444444.44444442</v>
      </c>
      <c r="BA259" s="96">
        <v>695429629.62962961</v>
      </c>
      <c r="BB259" s="96">
        <v>674922222.22222221</v>
      </c>
      <c r="BC259" s="96">
        <v>681225925.92592585</v>
      </c>
      <c r="BD259" s="96">
        <v>676129629.62962961</v>
      </c>
      <c r="BE259" s="96">
        <v>692933333.33333325</v>
      </c>
      <c r="BF259" s="96">
        <v>721207407.4074074</v>
      </c>
      <c r="BG259" s="96">
        <v>727714814.81481481</v>
      </c>
      <c r="BH259" s="96">
        <v>755400000</v>
      </c>
      <c r="BI259" s="96">
        <v>774429629.62962961</v>
      </c>
      <c r="BJ259" s="96">
        <v>792177777.77777767</v>
      </c>
      <c r="BK259" s="96">
        <v>811300000</v>
      </c>
      <c r="BL259" s="96">
        <v>824718518.51851845</v>
      </c>
      <c r="BM259" s="96">
        <v>809681481.48148143</v>
      </c>
    </row>
    <row r="260" spans="1:65" x14ac:dyDescent="0.2">
      <c r="A260" s="96" t="s">
        <v>651</v>
      </c>
      <c r="B260" s="96" t="s">
        <v>652</v>
      </c>
      <c r="C260" s="96" t="s">
        <v>296</v>
      </c>
      <c r="D260" s="96" t="s">
        <v>297</v>
      </c>
      <c r="E260" s="96">
        <v>7779090909.090909</v>
      </c>
      <c r="F260" s="96">
        <v>8189090909.090909</v>
      </c>
      <c r="G260" s="96">
        <v>8946969696.969698</v>
      </c>
      <c r="H260" s="96">
        <v>9753333333.333334</v>
      </c>
      <c r="I260" s="96">
        <v>8099318181.818181</v>
      </c>
      <c r="J260" s="96">
        <v>8427777777.7777786</v>
      </c>
      <c r="K260" s="96">
        <v>8781333333.333334</v>
      </c>
      <c r="L260" s="96">
        <v>9250000000</v>
      </c>
      <c r="M260" s="96">
        <v>10034444444.444445</v>
      </c>
      <c r="N260" s="96">
        <v>10285111111.111113</v>
      </c>
      <c r="O260" s="96">
        <v>11561111111.111113</v>
      </c>
      <c r="P260" s="96">
        <v>12986590909.090908</v>
      </c>
      <c r="Q260" s="96">
        <v>13977727272.727272</v>
      </c>
      <c r="R260" s="96">
        <v>17035581395.348837</v>
      </c>
      <c r="S260" s="96">
        <v>26100930232.55814</v>
      </c>
      <c r="T260" s="96">
        <v>27464651162.790699</v>
      </c>
      <c r="U260" s="96">
        <v>31419534883.720932</v>
      </c>
      <c r="V260" s="96">
        <v>36210697674.418602</v>
      </c>
      <c r="W260" s="96">
        <v>39316279069.767441</v>
      </c>
      <c r="X260" s="96">
        <v>48310930232.558136</v>
      </c>
      <c r="Y260" s="96">
        <v>59116511627.906975</v>
      </c>
      <c r="Z260" s="96">
        <v>66327441860.465118</v>
      </c>
      <c r="AA260" s="96">
        <v>67736744186.046509</v>
      </c>
      <c r="AB260" s="96">
        <v>67556279069.767441</v>
      </c>
      <c r="AC260" s="96">
        <v>60010285714.285713</v>
      </c>
      <c r="AD260" s="96">
        <v>61965466666.666672</v>
      </c>
      <c r="AE260" s="96">
        <v>60391604938.271606</v>
      </c>
      <c r="AF260" s="96">
        <v>48029034482.758621</v>
      </c>
      <c r="AG260" s="96">
        <v>60226413793.103447</v>
      </c>
      <c r="AH260" s="96">
        <v>43526253602.305473</v>
      </c>
      <c r="AI260" s="96">
        <v>48598315565.031982</v>
      </c>
      <c r="AJ260" s="96">
        <v>53476971830.985916</v>
      </c>
      <c r="AK260" s="96">
        <v>60401798245.614037</v>
      </c>
      <c r="AL260" s="96">
        <v>60065011013.215858</v>
      </c>
      <c r="AM260" s="96">
        <v>58418666666.666672</v>
      </c>
      <c r="AN260" s="96">
        <v>77407726244.343887</v>
      </c>
      <c r="AO260" s="96">
        <v>70543211119.098969</v>
      </c>
      <c r="AP260" s="96">
        <v>85843534588.62056</v>
      </c>
      <c r="AQ260" s="96">
        <v>91331203433.162903</v>
      </c>
      <c r="AR260" s="96">
        <v>97976886247.317154</v>
      </c>
      <c r="AS260" s="96">
        <v>117140723529.41176</v>
      </c>
      <c r="AT260" s="96">
        <v>122903960204.50462</v>
      </c>
      <c r="AU260" s="96">
        <v>92893587733.654922</v>
      </c>
      <c r="AV260" s="96">
        <v>83620628582.108154</v>
      </c>
      <c r="AW260" s="96">
        <v>112453382329.61455</v>
      </c>
      <c r="AX260" s="96">
        <v>145510008134.74976</v>
      </c>
      <c r="AY260" s="96">
        <v>183477522123.89383</v>
      </c>
      <c r="AZ260" s="96">
        <v>230364012575.68701</v>
      </c>
      <c r="BA260" s="96">
        <v>315953388510.67798</v>
      </c>
      <c r="BB260" s="96">
        <v>329787628928.4715</v>
      </c>
      <c r="BC260" s="96">
        <v>393192354510.65308</v>
      </c>
      <c r="BD260" s="96">
        <v>316482190800.36371</v>
      </c>
      <c r="BE260" s="96">
        <v>381286237847.66748</v>
      </c>
      <c r="BF260" s="96">
        <v>371005379786.56622</v>
      </c>
      <c r="BG260" s="96">
        <v>482359318767.70313</v>
      </c>
    </row>
    <row r="261" spans="1:65" x14ac:dyDescent="0.2">
      <c r="A261" s="96" t="s">
        <v>653</v>
      </c>
      <c r="B261" s="96" t="s">
        <v>654</v>
      </c>
      <c r="C261" s="96" t="s">
        <v>296</v>
      </c>
      <c r="D261" s="96" t="s">
        <v>297</v>
      </c>
    </row>
    <row r="262" spans="1:65" x14ac:dyDescent="0.2">
      <c r="A262" s="96" t="s">
        <v>655</v>
      </c>
      <c r="B262" s="96" t="s">
        <v>656</v>
      </c>
      <c r="C262" s="96" t="s">
        <v>296</v>
      </c>
      <c r="D262" s="96" t="s">
        <v>297</v>
      </c>
      <c r="AU262" s="96">
        <v>3269000000</v>
      </c>
      <c r="AV262" s="96">
        <v>3453000000</v>
      </c>
      <c r="AW262" s="96">
        <v>3799000000</v>
      </c>
      <c r="AX262" s="96">
        <v>4439000000</v>
      </c>
      <c r="AY262" s="96">
        <v>4504000000</v>
      </c>
      <c r="AZ262" s="96">
        <v>4803000000</v>
      </c>
      <c r="BA262" s="96">
        <v>4250000000</v>
      </c>
      <c r="BB262" s="96">
        <v>4203000000</v>
      </c>
      <c r="BC262" s="96">
        <v>4339000000</v>
      </c>
      <c r="BD262" s="96">
        <v>4239000000</v>
      </c>
      <c r="BE262" s="96">
        <v>4095000000</v>
      </c>
      <c r="BF262" s="96">
        <v>3762000000</v>
      </c>
      <c r="BG262" s="96">
        <v>3622000000</v>
      </c>
      <c r="BH262" s="96">
        <v>3748000000</v>
      </c>
      <c r="BI262" s="96">
        <v>3873000000</v>
      </c>
      <c r="BJ262" s="96">
        <v>3893000000</v>
      </c>
      <c r="BK262" s="96">
        <v>3984000000</v>
      </c>
    </row>
    <row r="263" spans="1:65" x14ac:dyDescent="0.2">
      <c r="A263" s="96" t="s">
        <v>24</v>
      </c>
      <c r="B263" s="96" t="s">
        <v>657</v>
      </c>
      <c r="C263" s="96" t="s">
        <v>296</v>
      </c>
      <c r="D263" s="96" t="s">
        <v>297</v>
      </c>
      <c r="AD263" s="96">
        <v>14094687820.744488</v>
      </c>
      <c r="AE263" s="96">
        <v>26336616250.439678</v>
      </c>
      <c r="AF263" s="96">
        <v>36658108850.31485</v>
      </c>
      <c r="AG263" s="96">
        <v>25423812648.594105</v>
      </c>
      <c r="AH263" s="96">
        <v>6293304974.5940266</v>
      </c>
      <c r="AI263" s="96">
        <v>6471740805.5698404</v>
      </c>
      <c r="AJ263" s="96">
        <v>9613369520.4188499</v>
      </c>
      <c r="AK263" s="96">
        <v>9866990236.4358749</v>
      </c>
      <c r="AL263" s="96">
        <v>13180953598.171595</v>
      </c>
      <c r="AM263" s="96">
        <v>16286433533.322754</v>
      </c>
      <c r="AN263" s="96">
        <v>20736164458.950462</v>
      </c>
      <c r="AO263" s="96">
        <v>24657470574.750126</v>
      </c>
      <c r="AP263" s="96">
        <v>26843700441.548199</v>
      </c>
      <c r="AQ263" s="96">
        <v>27209602050.045223</v>
      </c>
      <c r="AR263" s="96">
        <v>28683659006.775219</v>
      </c>
      <c r="AS263" s="96">
        <v>31172518403.316227</v>
      </c>
      <c r="AT263" s="96">
        <v>32685198735.305321</v>
      </c>
      <c r="AU263" s="96">
        <v>35064105500.83445</v>
      </c>
      <c r="AV263" s="96">
        <v>39552513316.073425</v>
      </c>
      <c r="AW263" s="96">
        <v>45427854693.255432</v>
      </c>
      <c r="AX263" s="96">
        <v>57633255618.273094</v>
      </c>
      <c r="AY263" s="96">
        <v>66371664817.043625</v>
      </c>
      <c r="AZ263" s="96">
        <v>77414425532.245163</v>
      </c>
      <c r="BA263" s="96">
        <v>99130304099.127426</v>
      </c>
      <c r="BB263" s="96">
        <v>106014659770.22217</v>
      </c>
      <c r="BC263" s="96">
        <v>115931749697.24115</v>
      </c>
      <c r="BD263" s="96">
        <v>135539438559.70941</v>
      </c>
      <c r="BE263" s="96">
        <v>155820001920.49164</v>
      </c>
      <c r="BF263" s="96">
        <v>171222025117.38086</v>
      </c>
      <c r="BG263" s="96">
        <v>186204652922.26215</v>
      </c>
      <c r="BH263" s="96">
        <v>193241108709.53622</v>
      </c>
      <c r="BI263" s="96">
        <v>205276172134.9014</v>
      </c>
      <c r="BJ263" s="96">
        <v>223779865815.18256</v>
      </c>
      <c r="BK263" s="96">
        <v>245213686369.1568</v>
      </c>
      <c r="BL263" s="96">
        <v>261921244843.1723</v>
      </c>
      <c r="BM263" s="96">
        <v>271158442059.0824</v>
      </c>
    </row>
    <row r="264" spans="1:65" x14ac:dyDescent="0.2">
      <c r="A264" s="96" t="s">
        <v>242</v>
      </c>
      <c r="B264" s="96" t="s">
        <v>658</v>
      </c>
      <c r="C264" s="96" t="s">
        <v>296</v>
      </c>
      <c r="D264" s="96" t="s">
        <v>297</v>
      </c>
      <c r="X264" s="96">
        <v>119258835.3355246</v>
      </c>
      <c r="Y264" s="96">
        <v>121185497.5692614</v>
      </c>
      <c r="Z264" s="96">
        <v>113781795.82356022</v>
      </c>
      <c r="AA264" s="96">
        <v>114501912.52286713</v>
      </c>
      <c r="AB264" s="96">
        <v>117389554.19140585</v>
      </c>
      <c r="AC264" s="96">
        <v>144482515.36833617</v>
      </c>
      <c r="AD264" s="96">
        <v>131856420.70318395</v>
      </c>
      <c r="AE264" s="96">
        <v>126498935.33564945</v>
      </c>
      <c r="AF264" s="96">
        <v>139464173.54732406</v>
      </c>
      <c r="AG264" s="96">
        <v>158351368.43314883</v>
      </c>
      <c r="AH264" s="96">
        <v>154013202.11647508</v>
      </c>
      <c r="AI264" s="96">
        <v>168879207.24414828</v>
      </c>
      <c r="AJ264" s="96">
        <v>201334169.05444124</v>
      </c>
      <c r="AK264" s="96">
        <v>209088824.60843799</v>
      </c>
      <c r="AL264" s="96">
        <v>200491853.16784695</v>
      </c>
      <c r="AM264" s="96">
        <v>233701301.49048579</v>
      </c>
      <c r="AN264" s="96">
        <v>249333250.08250749</v>
      </c>
      <c r="AO264" s="96">
        <v>261370044.48661375</v>
      </c>
      <c r="AP264" s="96">
        <v>272771209.11366183</v>
      </c>
      <c r="AQ264" s="96">
        <v>262293410.70833415</v>
      </c>
      <c r="AR264" s="96">
        <v>268006972.69029635</v>
      </c>
      <c r="AS264" s="96">
        <v>272014693.05080593</v>
      </c>
      <c r="AT264" s="96">
        <v>257926881.72043011</v>
      </c>
      <c r="AU264" s="96">
        <v>262596597.80327779</v>
      </c>
      <c r="AV264" s="96">
        <v>314471328.07154804</v>
      </c>
      <c r="AW264" s="96">
        <v>364996869.12961799</v>
      </c>
      <c r="AX264" s="96">
        <v>394962552.33610809</v>
      </c>
      <c r="AY264" s="96">
        <v>439376794.09404129</v>
      </c>
      <c r="AZ264" s="96">
        <v>516392922.5137279</v>
      </c>
      <c r="BA264" s="96">
        <v>590748237.02165711</v>
      </c>
      <c r="BB264" s="96">
        <v>592622502.36085927</v>
      </c>
      <c r="BC264" s="96">
        <v>670713208.08455217</v>
      </c>
      <c r="BD264" s="96">
        <v>770153304.15383172</v>
      </c>
      <c r="BE264" s="96">
        <v>747839697.74659288</v>
      </c>
      <c r="BF264" s="96">
        <v>758304466.24533939</v>
      </c>
      <c r="BG264" s="96">
        <v>772315721.26582718</v>
      </c>
      <c r="BH264" s="96">
        <v>730870581.6723125</v>
      </c>
      <c r="BI264" s="96">
        <v>780889605.89997697</v>
      </c>
      <c r="BJ264" s="96">
        <v>880043553.74844182</v>
      </c>
      <c r="BK264" s="96">
        <v>914727908.1377933</v>
      </c>
      <c r="BL264" s="96">
        <v>930337960.03747845</v>
      </c>
      <c r="BM264" s="96">
        <v>854793640.1456058</v>
      </c>
    </row>
    <row r="265" spans="1:65" x14ac:dyDescent="0.2">
      <c r="A265" s="96" t="s">
        <v>659</v>
      </c>
      <c r="B265" s="96" t="s">
        <v>660</v>
      </c>
      <c r="C265" s="96" t="s">
        <v>296</v>
      </c>
      <c r="D265" s="96" t="s">
        <v>297</v>
      </c>
      <c r="E265" s="96">
        <v>1384628173213.6682</v>
      </c>
      <c r="F265" s="96">
        <v>1440342189098.7124</v>
      </c>
      <c r="G265" s="96">
        <v>1545696874313.1274</v>
      </c>
      <c r="H265" s="96">
        <v>1665140917215.5447</v>
      </c>
      <c r="I265" s="96">
        <v>1824117368130.5881</v>
      </c>
      <c r="J265" s="96">
        <v>1986368335055.116</v>
      </c>
      <c r="K265" s="96">
        <v>2155141191250.7158</v>
      </c>
      <c r="L265" s="96">
        <v>2294158518612.9155</v>
      </c>
      <c r="M265" s="96">
        <v>2476489966881.5474</v>
      </c>
      <c r="N265" s="96">
        <v>2732228119317.8125</v>
      </c>
      <c r="O265" s="96">
        <v>2987367650129.8237</v>
      </c>
      <c r="P265" s="96">
        <v>3300427658079.9067</v>
      </c>
      <c r="Q265" s="96">
        <v>3805594219041.7954</v>
      </c>
      <c r="R265" s="96">
        <v>4637933492078.1074</v>
      </c>
      <c r="S265" s="96">
        <v>5345359783070.751</v>
      </c>
      <c r="T265" s="96">
        <v>5954411788549.2236</v>
      </c>
      <c r="U265" s="96">
        <v>6479403912568.4092</v>
      </c>
      <c r="V265" s="96">
        <v>7328611095657.1836</v>
      </c>
      <c r="W265" s="96">
        <v>8632349575126.0459</v>
      </c>
      <c r="X265" s="96">
        <v>10028413337670.451</v>
      </c>
      <c r="Y265" s="96">
        <v>11298291912604.664</v>
      </c>
      <c r="Z265" s="96">
        <v>11695242940630.775</v>
      </c>
      <c r="AA265" s="96">
        <v>11583465922802.547</v>
      </c>
      <c r="AB265" s="96">
        <v>11815032021890.336</v>
      </c>
      <c r="AC265" s="96">
        <v>12253331660239.465</v>
      </c>
      <c r="AD265" s="96">
        <v>12874627755374.393</v>
      </c>
      <c r="AE265" s="96">
        <v>15214558127121.723</v>
      </c>
      <c r="AF265" s="96">
        <v>17307780927729.244</v>
      </c>
      <c r="AG265" s="96">
        <v>19357714533569.113</v>
      </c>
      <c r="AH265" s="96">
        <v>20208071097545.055</v>
      </c>
      <c r="AI265" s="96">
        <v>22762052653201.57</v>
      </c>
      <c r="AJ265" s="96">
        <v>23932115658315.793</v>
      </c>
      <c r="AK265" s="96">
        <v>25438697141014.465</v>
      </c>
      <c r="AL265" s="96">
        <v>25854641326708.117</v>
      </c>
      <c r="AM265" s="96">
        <v>27765780267709.773</v>
      </c>
      <c r="AN265" s="96">
        <v>30883985215030.109</v>
      </c>
      <c r="AO265" s="96">
        <v>31567187779744.105</v>
      </c>
      <c r="AP265" s="96">
        <v>31461549929839.246</v>
      </c>
      <c r="AQ265" s="96">
        <v>31400579789560.461</v>
      </c>
      <c r="AR265" s="96">
        <v>32582769394308.242</v>
      </c>
      <c r="AS265" s="96">
        <v>33651286409460.813</v>
      </c>
      <c r="AT265" s="96">
        <v>33447171142102.438</v>
      </c>
      <c r="AU265" s="96">
        <v>34724863149603.793</v>
      </c>
      <c r="AV265" s="96">
        <v>38947772548138.242</v>
      </c>
      <c r="AW265" s="96">
        <v>43883083091157.859</v>
      </c>
      <c r="AX265" s="96">
        <v>47535251474132.305</v>
      </c>
      <c r="AY265" s="96">
        <v>51521184805861.75</v>
      </c>
      <c r="AZ265" s="96">
        <v>58058524328165.656</v>
      </c>
      <c r="BA265" s="96">
        <v>63708739202937</v>
      </c>
      <c r="BB265" s="96">
        <v>60436722711804.984</v>
      </c>
      <c r="BC265" s="96">
        <v>66162662288516.172</v>
      </c>
      <c r="BD265" s="96">
        <v>73479856565982.906</v>
      </c>
      <c r="BE265" s="96">
        <v>75172809759239.906</v>
      </c>
      <c r="BF265" s="96">
        <v>77331908388819.219</v>
      </c>
      <c r="BG265" s="96">
        <v>79468864487095.5</v>
      </c>
      <c r="BH265" s="96">
        <v>75233601708128.719</v>
      </c>
      <c r="BI265" s="96">
        <v>76417252932190.859</v>
      </c>
      <c r="BJ265" s="96">
        <v>81326724569979.813</v>
      </c>
      <c r="BK265" s="96">
        <v>86343514250201.531</v>
      </c>
      <c r="BL265" s="96">
        <v>87607773878148.906</v>
      </c>
      <c r="BM265" s="96">
        <v>84705425882119.047</v>
      </c>
    </row>
    <row r="266" spans="1:65" x14ac:dyDescent="0.2">
      <c r="A266" s="96" t="s">
        <v>207</v>
      </c>
      <c r="B266" s="96" t="s">
        <v>661</v>
      </c>
      <c r="C266" s="96" t="s">
        <v>296</v>
      </c>
      <c r="D266" s="96" t="s">
        <v>297</v>
      </c>
      <c r="AA266" s="96">
        <v>121221651.61931582</v>
      </c>
      <c r="AB266" s="96">
        <v>111862823.57497902</v>
      </c>
      <c r="AC266" s="96">
        <v>109200934.32851849</v>
      </c>
      <c r="AD266" s="96">
        <v>95572172.983565673</v>
      </c>
      <c r="AE266" s="96">
        <v>100947848.6447804</v>
      </c>
      <c r="AF266" s="96">
        <v>111713922.14157791</v>
      </c>
      <c r="AG266" s="96">
        <v>133016065.41606541</v>
      </c>
      <c r="AH266" s="96">
        <v>122888609.71524288</v>
      </c>
      <c r="AI266" s="96">
        <v>125766269.75535831</v>
      </c>
      <c r="AJ266" s="96">
        <v>125597205.42231491</v>
      </c>
      <c r="AK266" s="96">
        <v>132303041.36253041</v>
      </c>
      <c r="AL266" s="96">
        <v>133122897.19626167</v>
      </c>
      <c r="AM266" s="96">
        <v>221098106.50887573</v>
      </c>
      <c r="AN266" s="96">
        <v>224865731.38190347</v>
      </c>
      <c r="AO266" s="96">
        <v>249908970.65897065</v>
      </c>
      <c r="AP266" s="96">
        <v>285475591.89650965</v>
      </c>
      <c r="AQ266" s="96">
        <v>269481523.20046508</v>
      </c>
      <c r="AR266" s="96">
        <v>258833766.58001733</v>
      </c>
      <c r="AS266" s="96">
        <v>269019710.32745588</v>
      </c>
      <c r="AT266" s="96">
        <v>273088357.16370004</v>
      </c>
      <c r="AU266" s="96">
        <v>288078881.43305588</v>
      </c>
      <c r="AV266" s="96">
        <v>338838639.37843472</v>
      </c>
      <c r="AW266" s="96">
        <v>420320176.35943729</v>
      </c>
      <c r="AX266" s="96">
        <v>465568018.30055714</v>
      </c>
      <c r="AY266" s="96">
        <v>505832439.82297701</v>
      </c>
      <c r="AZ266" s="96">
        <v>570469196.667431</v>
      </c>
      <c r="BA266" s="96">
        <v>619260721.57930565</v>
      </c>
      <c r="BB266" s="96">
        <v>584706020.21385682</v>
      </c>
      <c r="BC266" s="96">
        <v>663161517.85010648</v>
      </c>
      <c r="BD266" s="96">
        <v>737401692.21747506</v>
      </c>
      <c r="BE266" s="96">
        <v>760549587.13602781</v>
      </c>
      <c r="BF266" s="96">
        <v>770021663.96778858</v>
      </c>
      <c r="BG266" s="96">
        <v>756919917.33402216</v>
      </c>
      <c r="BH266" s="96">
        <v>788307330.55567014</v>
      </c>
      <c r="BI266" s="96">
        <v>799376439.53016782</v>
      </c>
      <c r="BJ266" s="96">
        <v>832153612.55718553</v>
      </c>
      <c r="BK266" s="96">
        <v>821496064.52618456</v>
      </c>
      <c r="BL266" s="96">
        <v>852250190.9854852</v>
      </c>
      <c r="BM266" s="96">
        <v>807027244.4213804</v>
      </c>
    </row>
    <row r="267" spans="1:65" x14ac:dyDescent="0.2">
      <c r="A267" s="96" t="s">
        <v>662</v>
      </c>
      <c r="B267" s="96" t="s">
        <v>663</v>
      </c>
      <c r="C267" s="96" t="s">
        <v>296</v>
      </c>
      <c r="D267" s="96" t="s">
        <v>297</v>
      </c>
      <c r="AS267" s="96">
        <v>1849196082.055073</v>
      </c>
      <c r="AT267" s="96">
        <v>2535333631.8853559</v>
      </c>
      <c r="AU267" s="96">
        <v>2406270658.2302389</v>
      </c>
      <c r="AV267" s="96">
        <v>2790455727.6942215</v>
      </c>
      <c r="AW267" s="96">
        <v>3556757428.8200917</v>
      </c>
      <c r="AX267" s="96">
        <v>3663101604.2780747</v>
      </c>
      <c r="AY267" s="96">
        <v>3846819721.4904027</v>
      </c>
      <c r="AZ267" s="96">
        <v>4655899260.8814669</v>
      </c>
      <c r="BA267" s="96">
        <v>5687417606.5621796</v>
      </c>
      <c r="BB267" s="96">
        <v>5653792720.2000561</v>
      </c>
      <c r="BC267" s="96">
        <v>5835874320.5621109</v>
      </c>
      <c r="BD267" s="96">
        <v>6701698218.2628059</v>
      </c>
      <c r="BE267" s="96">
        <v>6499807272.2600536</v>
      </c>
      <c r="BF267" s="96">
        <v>7074777526.8960018</v>
      </c>
      <c r="BG267" s="96">
        <v>7396705194.6326551</v>
      </c>
      <c r="BH267" s="96">
        <v>6442915788.3057804</v>
      </c>
      <c r="BI267" s="96">
        <v>6719172016.8253269</v>
      </c>
      <c r="BJ267" s="96">
        <v>7245707184.8169909</v>
      </c>
      <c r="BK267" s="96">
        <v>7942961738.3089275</v>
      </c>
      <c r="BL267" s="96">
        <v>7953156068.0698614</v>
      </c>
      <c r="BM267" s="96">
        <v>7611402165.2421656</v>
      </c>
    </row>
    <row r="268" spans="1:65" x14ac:dyDescent="0.2">
      <c r="A268" s="96" t="s">
        <v>664</v>
      </c>
      <c r="B268" s="96" t="s">
        <v>665</v>
      </c>
      <c r="C268" s="96" t="s">
        <v>296</v>
      </c>
      <c r="D268" s="96" t="s">
        <v>297</v>
      </c>
      <c r="AI268" s="96">
        <v>5647119229.0076342</v>
      </c>
      <c r="AJ268" s="96">
        <v>5930370370.3703709</v>
      </c>
      <c r="AK268" s="96">
        <v>6463649985.0164824</v>
      </c>
      <c r="AL268" s="96">
        <v>5368270614.8468018</v>
      </c>
      <c r="AM268" s="96">
        <v>4167356037.1517029</v>
      </c>
      <c r="AN268" s="96">
        <v>4258788725.449914</v>
      </c>
      <c r="AO268" s="96">
        <v>5785685310.8666821</v>
      </c>
      <c r="AP268" s="96">
        <v>6838557384.4035702</v>
      </c>
      <c r="AQ268" s="96">
        <v>6325141675.8698883</v>
      </c>
      <c r="AR268" s="96">
        <v>7641102523.1508245</v>
      </c>
      <c r="AS268" s="96">
        <v>9652436179.6460514</v>
      </c>
      <c r="AT268" s="96">
        <v>9861560094.7400875</v>
      </c>
      <c r="AU268" s="96">
        <v>10694628091.672598</v>
      </c>
      <c r="AV268" s="96">
        <v>11777966673.389736</v>
      </c>
      <c r="AW268" s="96">
        <v>13872791658.548729</v>
      </c>
      <c r="AX268" s="96">
        <v>16746344766.204445</v>
      </c>
      <c r="AY268" s="96">
        <v>19061978586.127754</v>
      </c>
      <c r="AZ268" s="96">
        <v>21650532264.232197</v>
      </c>
      <c r="BA268" s="96">
        <v>26910851361.755512</v>
      </c>
      <c r="BB268" s="96">
        <v>25130274124.252453</v>
      </c>
      <c r="BC268" s="96">
        <v>30906749533.221001</v>
      </c>
      <c r="BD268" s="96">
        <v>32726417212.347988</v>
      </c>
      <c r="BE268" s="96">
        <v>35401341663.042488</v>
      </c>
      <c r="BF268" s="96">
        <v>40415235701.987068</v>
      </c>
      <c r="BG268" s="96">
        <v>43228585321.327194</v>
      </c>
      <c r="BH268" s="96">
        <v>42445102386.604858</v>
      </c>
      <c r="BI268" s="96">
        <v>30933825064.365734</v>
      </c>
      <c r="BJ268" s="96">
        <v>26736138944.555779</v>
      </c>
      <c r="BK268" s="96">
        <v>23486269598.985802</v>
      </c>
    </row>
    <row r="269" spans="1:65" x14ac:dyDescent="0.2">
      <c r="A269" s="96" t="s">
        <v>216</v>
      </c>
      <c r="B269" s="96" t="s">
        <v>666</v>
      </c>
      <c r="C269" s="96" t="s">
        <v>296</v>
      </c>
      <c r="D269" s="96" t="s">
        <v>297</v>
      </c>
      <c r="E269" s="96">
        <v>7575396973.0228777</v>
      </c>
      <c r="F269" s="96">
        <v>7972996814.1499338</v>
      </c>
      <c r="G269" s="96">
        <v>8497996604.3705177</v>
      </c>
      <c r="H269" s="96">
        <v>9423396234.5993328</v>
      </c>
      <c r="I269" s="96">
        <v>10373995854.758738</v>
      </c>
      <c r="J269" s="96">
        <v>11334395471.002258</v>
      </c>
      <c r="K269" s="96">
        <v>12354995063.191074</v>
      </c>
      <c r="L269" s="96">
        <v>13777394494.828709</v>
      </c>
      <c r="M269" s="96">
        <v>14894594048.418112</v>
      </c>
      <c r="N269" s="96">
        <v>16780393294.890448</v>
      </c>
      <c r="O269" s="96">
        <v>18418392640.37867</v>
      </c>
      <c r="P269" s="96">
        <v>20333691315.964195</v>
      </c>
      <c r="Q269" s="96">
        <v>21357435928.343945</v>
      </c>
      <c r="R269" s="96">
        <v>29295674714.246632</v>
      </c>
      <c r="S269" s="96">
        <v>36807721037.639549</v>
      </c>
      <c r="T269" s="96">
        <v>38114542813.098206</v>
      </c>
      <c r="U269" s="96">
        <v>36603349970.168274</v>
      </c>
      <c r="V269" s="96">
        <v>40651349966.869148</v>
      </c>
      <c r="W269" s="96">
        <v>46739449961.907349</v>
      </c>
      <c r="X269" s="96">
        <v>57645721018.026276</v>
      </c>
      <c r="Y269" s="96">
        <v>82980483387.952988</v>
      </c>
      <c r="Z269" s="96">
        <v>85454420500.026611</v>
      </c>
      <c r="AA269" s="96">
        <v>78423059789.88031</v>
      </c>
      <c r="AB269" s="96">
        <v>87415851375.534653</v>
      </c>
      <c r="AC269" s="96">
        <v>77344092906.726517</v>
      </c>
      <c r="AD269" s="96">
        <v>59082638803.526573</v>
      </c>
      <c r="AE269" s="96">
        <v>67521602553.139999</v>
      </c>
      <c r="AF269" s="96">
        <v>88573697223.172089</v>
      </c>
      <c r="AG269" s="96">
        <v>95176640968.036697</v>
      </c>
      <c r="AH269" s="96">
        <v>99030856824.752563</v>
      </c>
      <c r="AI269" s="96">
        <v>115552349036.92915</v>
      </c>
      <c r="AJ269" s="96">
        <v>123943432441.24146</v>
      </c>
      <c r="AK269" s="96">
        <v>134545231416.54979</v>
      </c>
      <c r="AL269" s="96">
        <v>134309759157.81743</v>
      </c>
      <c r="AM269" s="96">
        <v>139752450152.0784</v>
      </c>
      <c r="AN269" s="96">
        <v>155460285076.23169</v>
      </c>
      <c r="AO269" s="96">
        <v>147607982694.8573</v>
      </c>
      <c r="AP269" s="96">
        <v>152586154513.88889</v>
      </c>
      <c r="AQ269" s="96">
        <v>137774361015.14029</v>
      </c>
      <c r="AR269" s="96">
        <v>136631966609.37885</v>
      </c>
      <c r="AS269" s="96">
        <v>136361854808.49593</v>
      </c>
      <c r="AT269" s="96">
        <v>121514658737.1649</v>
      </c>
      <c r="AU269" s="96">
        <v>115482368343.6584</v>
      </c>
      <c r="AV269" s="96">
        <v>175256916996.04742</v>
      </c>
      <c r="AW269" s="96">
        <v>228590027400.65329</v>
      </c>
      <c r="AX269" s="96">
        <v>257772710832.95331</v>
      </c>
      <c r="AY269" s="96">
        <v>271638484826.10944</v>
      </c>
      <c r="AZ269" s="96">
        <v>299415505152.29797</v>
      </c>
      <c r="BA269" s="96">
        <v>286769839732.72644</v>
      </c>
      <c r="BB269" s="96">
        <v>295936485832.63513</v>
      </c>
      <c r="BC269" s="96">
        <v>375349442837.23981</v>
      </c>
      <c r="BD269" s="96">
        <v>416418874936.30444</v>
      </c>
      <c r="BE269" s="96">
        <v>396332702639.49628</v>
      </c>
      <c r="BF269" s="96">
        <v>366829390478.9538</v>
      </c>
      <c r="BG269" s="96">
        <v>350904575292.31677</v>
      </c>
      <c r="BH269" s="96">
        <v>317620522794.82697</v>
      </c>
      <c r="BI269" s="96">
        <v>296357282715.10931</v>
      </c>
      <c r="BJ269" s="96">
        <v>349554116683.81793</v>
      </c>
      <c r="BK269" s="96">
        <v>368288939768.32227</v>
      </c>
      <c r="BL269" s="96">
        <v>351431649241.43854</v>
      </c>
      <c r="BM269" s="96">
        <v>301923639269.5517</v>
      </c>
    </row>
    <row r="270" spans="1:65" x14ac:dyDescent="0.2">
      <c r="A270" s="96" t="s">
        <v>28</v>
      </c>
      <c r="B270" s="96" t="s">
        <v>667</v>
      </c>
      <c r="C270" s="96" t="s">
        <v>296</v>
      </c>
      <c r="D270" s="96" t="s">
        <v>297</v>
      </c>
      <c r="E270" s="96">
        <v>713000000</v>
      </c>
      <c r="F270" s="96">
        <v>696285714.28571427</v>
      </c>
      <c r="G270" s="96">
        <v>693142857.14285719</v>
      </c>
      <c r="H270" s="96">
        <v>718714285.71428573</v>
      </c>
      <c r="I270" s="96">
        <v>839428571.42857146</v>
      </c>
      <c r="J270" s="96">
        <v>1082857142.8571429</v>
      </c>
      <c r="K270" s="96">
        <v>1264285714.2857144</v>
      </c>
      <c r="L270" s="96">
        <v>1368000000</v>
      </c>
      <c r="M270" s="96">
        <v>1605857142.8571429</v>
      </c>
      <c r="N270" s="96">
        <v>1965714285.7142859</v>
      </c>
      <c r="O270" s="96">
        <v>1825285714.2857144</v>
      </c>
      <c r="P270" s="96">
        <v>1687000000</v>
      </c>
      <c r="Q270" s="96">
        <v>1910714285.7142859</v>
      </c>
      <c r="R270" s="96">
        <v>2268714285.7142859</v>
      </c>
      <c r="S270" s="96">
        <v>3121833333.3333335</v>
      </c>
      <c r="T270" s="96">
        <v>2618666666.666667</v>
      </c>
      <c r="U270" s="96">
        <v>2746714285.7142859</v>
      </c>
      <c r="V270" s="96">
        <v>2483000000</v>
      </c>
      <c r="W270" s="96">
        <v>2813375000</v>
      </c>
      <c r="X270" s="96">
        <v>3325500000</v>
      </c>
      <c r="Y270" s="96">
        <v>3829500000</v>
      </c>
      <c r="Z270" s="96">
        <v>3872666666.666667</v>
      </c>
      <c r="AA270" s="96">
        <v>3994777777.7777777</v>
      </c>
      <c r="AB270" s="96">
        <v>3216307692.3076921</v>
      </c>
      <c r="AC270" s="96">
        <v>2739444444.4444447</v>
      </c>
      <c r="AD270" s="96">
        <v>2281258064.516129</v>
      </c>
      <c r="AE270" s="96">
        <v>1661948717.9487181</v>
      </c>
      <c r="AF270" s="96">
        <v>2269894736.8421054</v>
      </c>
      <c r="AG270" s="96">
        <v>3713614457.8313251</v>
      </c>
      <c r="AH270" s="96">
        <v>3998637681.1594205</v>
      </c>
      <c r="AI270" s="96">
        <v>3285217391.3043475</v>
      </c>
      <c r="AJ270" s="96">
        <v>3378882352.9411764</v>
      </c>
      <c r="AK270" s="96">
        <v>3181921787.7094975</v>
      </c>
      <c r="AL270" s="96">
        <v>3273237853.3568907</v>
      </c>
      <c r="AM270" s="96">
        <v>3656647744.2485809</v>
      </c>
      <c r="AN270" s="96">
        <v>3807067121.8608956</v>
      </c>
      <c r="AO270" s="96">
        <v>3597220962.0001655</v>
      </c>
      <c r="AP270" s="96">
        <v>4303281932.2936478</v>
      </c>
      <c r="AQ270" s="96">
        <v>3537683046.0233068</v>
      </c>
      <c r="AR270" s="96">
        <v>3404311976.5494137</v>
      </c>
      <c r="AS270" s="96">
        <v>3600683039.7325449</v>
      </c>
      <c r="AT270" s="96">
        <v>4094480988.1193056</v>
      </c>
      <c r="AU270" s="96">
        <v>4193845678.1703267</v>
      </c>
      <c r="AV270" s="96">
        <v>4901839731.2657137</v>
      </c>
      <c r="AW270" s="96">
        <v>6221077674.7787142</v>
      </c>
      <c r="AX270" s="96">
        <v>8331870169.1497707</v>
      </c>
      <c r="AY270" s="96">
        <v>12756858899.281174</v>
      </c>
      <c r="AZ270" s="96">
        <v>14056957976.264833</v>
      </c>
      <c r="BA270" s="96">
        <v>17910858637.904797</v>
      </c>
      <c r="BB270" s="96">
        <v>15328342303.957512</v>
      </c>
      <c r="BC270" s="96">
        <v>20265559483.854828</v>
      </c>
      <c r="BD270" s="96">
        <v>23459515275.577595</v>
      </c>
      <c r="BE270" s="96">
        <v>25503060420.026028</v>
      </c>
      <c r="BF270" s="96">
        <v>28037239462.714218</v>
      </c>
      <c r="BG270" s="96">
        <v>27141023558.082859</v>
      </c>
      <c r="BH270" s="96">
        <v>21251216798.776245</v>
      </c>
      <c r="BI270" s="96">
        <v>20958412538.309345</v>
      </c>
      <c r="BJ270" s="96">
        <v>25873601260.835304</v>
      </c>
      <c r="BK270" s="96">
        <v>26311637646.653854</v>
      </c>
      <c r="BL270" s="96">
        <v>23308688906.12878</v>
      </c>
      <c r="BM270" s="96">
        <v>19320053859.279003</v>
      </c>
    </row>
    <row r="271" spans="1:65" x14ac:dyDescent="0.2">
      <c r="A271" s="96" t="s">
        <v>29</v>
      </c>
      <c r="B271" s="96" t="s">
        <v>668</v>
      </c>
      <c r="C271" s="96" t="s">
        <v>296</v>
      </c>
      <c r="D271" s="96" t="s">
        <v>297</v>
      </c>
      <c r="E271" s="96">
        <v>1052990399.9999999</v>
      </c>
      <c r="F271" s="96">
        <v>1096646600</v>
      </c>
      <c r="G271" s="96">
        <v>1117601600</v>
      </c>
      <c r="H271" s="96">
        <v>1159511700</v>
      </c>
      <c r="I271" s="96">
        <v>1217138000</v>
      </c>
      <c r="J271" s="96">
        <v>1311435800</v>
      </c>
      <c r="K271" s="96">
        <v>1281749500</v>
      </c>
      <c r="L271" s="96">
        <v>1397002000</v>
      </c>
      <c r="M271" s="96">
        <v>1479599900</v>
      </c>
      <c r="N271" s="96">
        <v>1747998800</v>
      </c>
      <c r="O271" s="96">
        <v>1884206300</v>
      </c>
      <c r="P271" s="96">
        <v>2178716300</v>
      </c>
      <c r="Q271" s="96">
        <v>2677729400</v>
      </c>
      <c r="R271" s="96">
        <v>3309353600</v>
      </c>
      <c r="S271" s="96">
        <v>3982161400</v>
      </c>
      <c r="T271" s="96">
        <v>4371300700</v>
      </c>
      <c r="U271" s="96">
        <v>4318372000</v>
      </c>
      <c r="V271" s="96">
        <v>4364382100</v>
      </c>
      <c r="W271" s="96">
        <v>4351600500</v>
      </c>
      <c r="X271" s="96">
        <v>5177459400</v>
      </c>
      <c r="Y271" s="96">
        <v>6678868200</v>
      </c>
      <c r="Z271" s="96">
        <v>8011373800</v>
      </c>
      <c r="AA271" s="96">
        <v>8539700699.999999</v>
      </c>
      <c r="AB271" s="96">
        <v>7764067000</v>
      </c>
      <c r="AC271" s="96">
        <v>6352125900</v>
      </c>
      <c r="AD271" s="96">
        <v>5637259300</v>
      </c>
      <c r="AE271" s="96">
        <v>6217523700</v>
      </c>
      <c r="AF271" s="96">
        <v>6741215100</v>
      </c>
      <c r="AG271" s="96">
        <v>7814784100</v>
      </c>
      <c r="AH271" s="96">
        <v>8286322700.000001</v>
      </c>
      <c r="AI271" s="96">
        <v>8783816700</v>
      </c>
      <c r="AJ271" s="96">
        <v>8641481700</v>
      </c>
      <c r="AK271" s="96">
        <v>6751472200</v>
      </c>
      <c r="AL271" s="96">
        <v>6563813300</v>
      </c>
      <c r="AM271" s="96">
        <v>6890675000</v>
      </c>
      <c r="AN271" s="96">
        <v>7111270700</v>
      </c>
      <c r="AO271" s="96">
        <v>8553146600</v>
      </c>
      <c r="AP271" s="96">
        <v>8529571599.999999</v>
      </c>
      <c r="AQ271" s="96">
        <v>6401968200</v>
      </c>
      <c r="AR271" s="96">
        <v>6858013100</v>
      </c>
      <c r="AS271" s="96">
        <v>6689957600</v>
      </c>
      <c r="AT271" s="96">
        <v>6777384700</v>
      </c>
      <c r="AU271" s="96">
        <v>6342116400</v>
      </c>
      <c r="AV271" s="96">
        <v>5727591800</v>
      </c>
      <c r="AW271" s="96">
        <v>5805598400</v>
      </c>
      <c r="AX271" s="96">
        <v>5755215200</v>
      </c>
      <c r="AY271" s="96">
        <v>5443896500</v>
      </c>
      <c r="AZ271" s="96">
        <v>5291950100</v>
      </c>
      <c r="BA271" s="96">
        <v>4415702800</v>
      </c>
      <c r="BB271" s="96">
        <v>9665793300</v>
      </c>
      <c r="BC271" s="96">
        <v>12041655200</v>
      </c>
      <c r="BD271" s="96">
        <v>14101920300</v>
      </c>
      <c r="BE271" s="96">
        <v>17114849900.000002</v>
      </c>
      <c r="BF271" s="96">
        <v>19091020000</v>
      </c>
      <c r="BG271" s="96">
        <v>19495519600</v>
      </c>
      <c r="BH271" s="96">
        <v>19963120600</v>
      </c>
      <c r="BI271" s="96">
        <v>20548678100</v>
      </c>
      <c r="BJ271" s="96">
        <v>19015327919.108746</v>
      </c>
      <c r="BK271" s="96">
        <v>19523622341.613316</v>
      </c>
      <c r="BL271" s="96">
        <v>16932434838.692844</v>
      </c>
      <c r="BM271" s="96">
        <v>16768513442.641468</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E12B-DC81-465D-8EFA-25C8D06621B2}">
  <dimension ref="A1:U174"/>
  <sheetViews>
    <sheetView workbookViewId="0">
      <selection activeCell="H40" sqref="H40"/>
    </sheetView>
  </sheetViews>
  <sheetFormatPr defaultRowHeight="12.75" x14ac:dyDescent="0.2"/>
  <cols>
    <col min="2" max="2" width="37.7109375" customWidth="1"/>
  </cols>
  <sheetData>
    <row r="1" spans="1:21" s="10" customFormat="1" ht="15.75" x14ac:dyDescent="0.2">
      <c r="A1" s="57" t="s">
        <v>860</v>
      </c>
      <c r="B1" s="57"/>
      <c r="C1" s="57"/>
      <c r="D1" s="57"/>
      <c r="E1" s="57"/>
      <c r="F1" s="57"/>
      <c r="G1" s="57"/>
      <c r="H1" s="57"/>
      <c r="I1" s="57"/>
      <c r="J1" s="57"/>
      <c r="K1" s="57"/>
      <c r="L1" s="57"/>
      <c r="M1" s="57"/>
      <c r="N1" s="57"/>
      <c r="O1" s="57"/>
      <c r="P1" s="57"/>
      <c r="Q1" s="57"/>
      <c r="R1" s="57"/>
      <c r="S1" s="57"/>
      <c r="T1" s="57"/>
      <c r="U1" s="57"/>
    </row>
    <row r="2" spans="1:21" ht="26.25" x14ac:dyDescent="0.2">
      <c r="A2" s="96"/>
      <c r="B2" s="96"/>
      <c r="C2" s="97" t="s">
        <v>66</v>
      </c>
      <c r="D2" s="97" t="s">
        <v>67</v>
      </c>
      <c r="E2" s="97" t="s">
        <v>68</v>
      </c>
      <c r="F2" s="97" t="s">
        <v>69</v>
      </c>
      <c r="G2" s="97" t="s">
        <v>70</v>
      </c>
      <c r="H2" s="97" t="s">
        <v>71</v>
      </c>
      <c r="I2" s="97" t="s">
        <v>72</v>
      </c>
      <c r="J2" s="97" t="s">
        <v>73</v>
      </c>
      <c r="K2" s="97" t="s">
        <v>74</v>
      </c>
      <c r="L2" s="97" t="s">
        <v>75</v>
      </c>
      <c r="M2" s="97" t="s">
        <v>76</v>
      </c>
      <c r="N2" s="97" t="s">
        <v>77</v>
      </c>
      <c r="O2" s="97" t="s">
        <v>78</v>
      </c>
      <c r="P2" s="97" t="s">
        <v>79</v>
      </c>
      <c r="Q2" s="97" t="s">
        <v>80</v>
      </c>
      <c r="R2" s="97" t="s">
        <v>81</v>
      </c>
      <c r="S2" s="97" t="s">
        <v>82</v>
      </c>
      <c r="T2" s="97" t="s">
        <v>83</v>
      </c>
      <c r="U2" s="97" t="s">
        <v>84</v>
      </c>
    </row>
    <row r="3" spans="1:21" x14ac:dyDescent="0.2">
      <c r="A3" s="98" t="s">
        <v>85</v>
      </c>
      <c r="B3" s="99" t="s">
        <v>86</v>
      </c>
      <c r="C3" s="100">
        <v>0</v>
      </c>
      <c r="D3" s="100">
        <v>0</v>
      </c>
      <c r="E3" s="100">
        <v>0</v>
      </c>
      <c r="F3" s="100">
        <v>6.3217586631047845E-2</v>
      </c>
      <c r="G3" s="100">
        <v>7.2836081516230278E-2</v>
      </c>
      <c r="H3" s="100">
        <v>6.6110456331172476E-2</v>
      </c>
      <c r="I3" s="100">
        <v>7.0719400016825251E-2</v>
      </c>
      <c r="J3" s="100">
        <v>7.3600509801882222E-2</v>
      </c>
      <c r="K3" s="100">
        <v>8.2433512974123616E-2</v>
      </c>
      <c r="L3" s="100">
        <v>9.4302232555457111E-2</v>
      </c>
      <c r="M3" s="100">
        <v>0.11286495917156732</v>
      </c>
      <c r="N3" s="100">
        <v>0.1251914063979552</v>
      </c>
      <c r="O3" s="100">
        <v>0.12922592736527458</v>
      </c>
      <c r="P3" s="100">
        <v>0.12489508454296573</v>
      </c>
      <c r="Q3" s="100">
        <v>0.12693901537178715</v>
      </c>
      <c r="R3" s="100">
        <v>0.12414101033364174</v>
      </c>
      <c r="S3" s="100">
        <v>0.1247796332964079</v>
      </c>
      <c r="T3" s="100">
        <v>0.12645536022837614</v>
      </c>
      <c r="U3" s="100">
        <v>0.12949479629080221</v>
      </c>
    </row>
    <row r="4" spans="1:21" x14ac:dyDescent="0.2">
      <c r="A4" s="98" t="s">
        <v>87</v>
      </c>
      <c r="B4" s="99" t="s">
        <v>86</v>
      </c>
      <c r="C4" s="100">
        <v>6.6321601722468621E-2</v>
      </c>
      <c r="D4" s="100">
        <v>7.3133745284497245E-2</v>
      </c>
      <c r="E4" s="100">
        <v>6.8646407880482999E-2</v>
      </c>
      <c r="F4" s="100">
        <v>6.6009831793456653E-2</v>
      </c>
      <c r="G4" s="100">
        <v>6.6424349563244542E-2</v>
      </c>
      <c r="H4" s="100">
        <v>6.6744913689911242E-2</v>
      </c>
      <c r="I4" s="100">
        <v>6.497263384297354E-2</v>
      </c>
      <c r="J4" s="100">
        <v>6.1175181438242882E-2</v>
      </c>
      <c r="K4" s="100">
        <v>6.164517557638631E-2</v>
      </c>
      <c r="L4" s="100">
        <v>5.451298832820773E-2</v>
      </c>
      <c r="M4" s="100">
        <v>5.3049076170491476E-2</v>
      </c>
      <c r="N4" s="100">
        <v>5.1856644069515311E-2</v>
      </c>
      <c r="O4" s="100">
        <v>5.2098159872879836E-2</v>
      </c>
      <c r="P4" s="100">
        <v>5.2297127242169721E-2</v>
      </c>
      <c r="Q4" s="100">
        <v>5.1254152491614191E-2</v>
      </c>
      <c r="R4" s="100">
        <v>5.0651302129136357E-2</v>
      </c>
      <c r="S4" s="100">
        <v>4.5844745028670045E-2</v>
      </c>
      <c r="T4" s="100">
        <v>4.6834141466220655E-2</v>
      </c>
      <c r="U4" s="100">
        <v>4.3921554084669495E-2</v>
      </c>
    </row>
    <row r="5" spans="1:21" x14ac:dyDescent="0.2">
      <c r="A5" s="98" t="s">
        <v>88</v>
      </c>
      <c r="B5" s="99" t="s">
        <v>86</v>
      </c>
      <c r="C5" s="100">
        <v>6.8180914271856435E-2</v>
      </c>
      <c r="D5" s="100">
        <v>7.4623027607579662E-2</v>
      </c>
      <c r="E5" s="100">
        <v>7.5162288847616526E-2</v>
      </c>
      <c r="F5" s="100">
        <v>7.4782476248500651E-2</v>
      </c>
      <c r="G5" s="100">
        <v>7.1929225415101397E-2</v>
      </c>
      <c r="H5" s="100">
        <v>6.4807987304945774E-2</v>
      </c>
      <c r="I5" s="100">
        <v>6.249832513701447E-2</v>
      </c>
      <c r="J5" s="100">
        <v>6.7217217795636885E-2</v>
      </c>
      <c r="K5" s="100">
        <v>7.4847898606146032E-2</v>
      </c>
      <c r="L5" s="100">
        <v>8.8271846912172436E-2</v>
      </c>
      <c r="M5" s="100">
        <v>9.9491776810982452E-2</v>
      </c>
      <c r="N5" s="100">
        <v>0.1192925491808897</v>
      </c>
      <c r="O5" s="100">
        <v>0.12212417332938505</v>
      </c>
      <c r="P5" s="100">
        <v>0.10762864985974206</v>
      </c>
      <c r="Q5" s="100">
        <v>0.11264542679033701</v>
      </c>
      <c r="R5" s="100">
        <v>0.12728749884967622</v>
      </c>
      <c r="S5" s="100">
        <v>0.12659157437047436</v>
      </c>
      <c r="T5" s="100">
        <v>0.11927466239290957</v>
      </c>
      <c r="U5" s="100">
        <v>0.10600516619554178</v>
      </c>
    </row>
    <row r="6" spans="1:21" x14ac:dyDescent="0.2">
      <c r="A6" s="98" t="s">
        <v>89</v>
      </c>
      <c r="B6" s="99" t="s">
        <v>86</v>
      </c>
      <c r="C6" s="100">
        <v>4.7103151910316991E-2</v>
      </c>
      <c r="D6" s="100">
        <v>6.6312797954179839E-2</v>
      </c>
      <c r="E6" s="100">
        <v>7.9917649262853371E-2</v>
      </c>
      <c r="F6" s="100">
        <v>9.7074188530382452E-2</v>
      </c>
      <c r="G6" s="100">
        <v>8.6615537479740906E-2</v>
      </c>
      <c r="H6" s="100">
        <v>7.6557202907394969E-2</v>
      </c>
      <c r="I6" s="100">
        <v>7.3945172917751642E-2</v>
      </c>
      <c r="J6" s="100">
        <v>7.2807752577484328E-2</v>
      </c>
      <c r="K6" s="100">
        <v>8.1735833930234481E-2</v>
      </c>
      <c r="L6" s="100">
        <v>0.11923244979967854</v>
      </c>
      <c r="M6" s="100">
        <v>9.267611351226071E-2</v>
      </c>
      <c r="N6" s="100">
        <v>8.354772212229257E-2</v>
      </c>
      <c r="O6" s="100">
        <v>8.4337689641954969E-2</v>
      </c>
      <c r="P6" s="100">
        <v>8.7517975671573101E-2</v>
      </c>
      <c r="Q6" s="100">
        <v>9.2078955845075014E-2</v>
      </c>
      <c r="R6" s="100">
        <v>9.9640249442204135E-2</v>
      </c>
      <c r="S6" s="100">
        <v>8.440748632318637E-2</v>
      </c>
      <c r="T6" s="100">
        <v>7.4378151410943269E-2</v>
      </c>
      <c r="U6" s="100">
        <v>5.6601672442202433E-2</v>
      </c>
    </row>
    <row r="7" spans="1:21" x14ac:dyDescent="0.2">
      <c r="A7" s="98" t="s">
        <v>90</v>
      </c>
      <c r="B7" s="99" t="s">
        <v>86</v>
      </c>
      <c r="C7" s="100">
        <v>0</v>
      </c>
      <c r="D7" s="100">
        <v>0</v>
      </c>
      <c r="E7" s="100">
        <v>0</v>
      </c>
      <c r="F7" s="100">
        <v>0</v>
      </c>
      <c r="G7" s="100">
        <v>0</v>
      </c>
      <c r="H7" s="100">
        <v>0</v>
      </c>
      <c r="I7" s="100">
        <v>0</v>
      </c>
      <c r="J7" s="100">
        <v>0</v>
      </c>
      <c r="K7" s="100">
        <v>0</v>
      </c>
      <c r="L7" s="100">
        <v>0</v>
      </c>
      <c r="M7" s="100">
        <v>0</v>
      </c>
      <c r="N7" s="100">
        <v>0</v>
      </c>
      <c r="O7" s="100">
        <v>0</v>
      </c>
      <c r="P7" s="100">
        <v>0</v>
      </c>
      <c r="Q7" s="100">
        <v>0</v>
      </c>
      <c r="R7" s="100">
        <v>0</v>
      </c>
      <c r="S7" s="100">
        <v>0</v>
      </c>
      <c r="T7" s="100">
        <v>0</v>
      </c>
      <c r="U7" s="100">
        <v>0</v>
      </c>
    </row>
    <row r="8" spans="1:21" x14ac:dyDescent="0.2">
      <c r="A8" s="98" t="s">
        <v>91</v>
      </c>
      <c r="B8" s="99" t="s">
        <v>86</v>
      </c>
      <c r="C8" s="100">
        <v>9.6716713461017581E-2</v>
      </c>
      <c r="D8" s="100">
        <v>0.10416119191968339</v>
      </c>
      <c r="E8" s="100">
        <v>0.10764013944443108</v>
      </c>
      <c r="F8" s="100">
        <v>0.10827820449743773</v>
      </c>
      <c r="G8" s="100">
        <v>0.10114076285268131</v>
      </c>
      <c r="H8" s="100">
        <v>9.1350174150232805E-2</v>
      </c>
      <c r="I8" s="100">
        <v>8.5849817437972473E-2</v>
      </c>
      <c r="J8" s="100">
        <v>8.7282205910683183E-2</v>
      </c>
      <c r="K8" s="100">
        <v>8.197192664832248E-2</v>
      </c>
      <c r="L8" s="100">
        <v>9.0409682220079043E-2</v>
      </c>
      <c r="M8" s="100">
        <v>8.5677562581068192E-2</v>
      </c>
      <c r="N8" s="100">
        <v>8.5580668519094946E-2</v>
      </c>
      <c r="O8" s="100">
        <v>8.3266999893379975E-2</v>
      </c>
      <c r="P8" s="100">
        <v>8.5499309296233575E-2</v>
      </c>
      <c r="Q8" s="100">
        <v>8.9276438110662132E-2</v>
      </c>
      <c r="R8" s="100">
        <v>8.3715740690863766E-2</v>
      </c>
      <c r="S8" s="100">
        <v>8.3076631769181522E-2</v>
      </c>
      <c r="T8" s="100">
        <v>7.658323977355834E-2</v>
      </c>
      <c r="U8" s="100">
        <v>9.5603087694297498E-2</v>
      </c>
    </row>
    <row r="9" spans="1:21" x14ac:dyDescent="0.2">
      <c r="A9" s="98" t="s">
        <v>92</v>
      </c>
      <c r="B9" s="99" t="s">
        <v>86</v>
      </c>
      <c r="C9" s="100">
        <v>8.638382880111721E-2</v>
      </c>
      <c r="D9" s="100">
        <v>9.0550765720112419E-2</v>
      </c>
      <c r="E9" s="100">
        <v>7.7344132210928701E-2</v>
      </c>
      <c r="F9" s="100">
        <v>7.2190117800264367E-2</v>
      </c>
      <c r="G9" s="100">
        <v>7.0950324896369724E-2</v>
      </c>
      <c r="H9" s="100">
        <v>7.6203260319922042E-2</v>
      </c>
      <c r="I9" s="100">
        <v>8.0480529435177348E-2</v>
      </c>
      <c r="J9" s="100">
        <v>8.4432213353160521E-2</v>
      </c>
      <c r="K9" s="100">
        <v>9.0861442242523155E-2</v>
      </c>
      <c r="L9" s="100">
        <v>0.10567029458875493</v>
      </c>
      <c r="M9" s="100">
        <v>0.10082553657125465</v>
      </c>
      <c r="N9" s="100">
        <v>0.10443956807809185</v>
      </c>
      <c r="O9" s="100">
        <v>0.11160049392971433</v>
      </c>
      <c r="P9" s="100">
        <v>0.11296191571542194</v>
      </c>
      <c r="Q9" s="100">
        <v>0.11436400531608068</v>
      </c>
      <c r="R9" s="100">
        <v>0.12405766128586043</v>
      </c>
      <c r="S9" s="100">
        <v>0.12254890951588802</v>
      </c>
      <c r="T9" s="100">
        <v>0.12036829560784393</v>
      </c>
      <c r="U9" s="100">
        <v>0.10899198894831987</v>
      </c>
    </row>
    <row r="10" spans="1:21" x14ac:dyDescent="0.2">
      <c r="A10" s="98" t="s">
        <v>93</v>
      </c>
      <c r="B10" s="99" t="s">
        <v>86</v>
      </c>
      <c r="C10" s="100">
        <v>0</v>
      </c>
      <c r="D10" s="100">
        <v>0</v>
      </c>
      <c r="E10" s="100">
        <v>0</v>
      </c>
      <c r="F10" s="100">
        <v>1.4526379732582174E-2</v>
      </c>
      <c r="G10" s="100">
        <v>3.8205934734614276E-2</v>
      </c>
      <c r="H10" s="100">
        <v>4.7666124384491387E-2</v>
      </c>
      <c r="I10" s="100">
        <v>5.3023114198316318E-2</v>
      </c>
      <c r="J10" s="100">
        <v>5.3405420008289829E-2</v>
      </c>
      <c r="K10" s="100">
        <v>4.3329668768886824E-2</v>
      </c>
      <c r="L10" s="100">
        <v>6.0128196925756557E-2</v>
      </c>
      <c r="M10" s="100">
        <v>5.541077832318899E-2</v>
      </c>
      <c r="N10" s="100">
        <v>5.1669519434848397E-2</v>
      </c>
      <c r="O10" s="100">
        <v>4.666011529840719E-2</v>
      </c>
      <c r="P10" s="100">
        <v>4.731995201809485E-2</v>
      </c>
      <c r="Q10" s="100">
        <v>5.248052445885075E-2</v>
      </c>
      <c r="R10" s="100">
        <v>5.872356685910466E-2</v>
      </c>
      <c r="S10" s="100">
        <v>6.0336318351482919E-2</v>
      </c>
      <c r="T10" s="100">
        <v>5.3715953521713405E-2</v>
      </c>
      <c r="U10" s="100">
        <v>5.0426581476574951E-2</v>
      </c>
    </row>
    <row r="11" spans="1:21" x14ac:dyDescent="0.2">
      <c r="A11" s="98" t="s">
        <v>94</v>
      </c>
      <c r="B11" s="99" t="s">
        <v>86</v>
      </c>
      <c r="C11" s="100">
        <v>0</v>
      </c>
      <c r="D11" s="100">
        <v>0</v>
      </c>
      <c r="E11" s="100">
        <v>0</v>
      </c>
      <c r="F11" s="100">
        <v>0</v>
      </c>
      <c r="G11" s="100">
        <v>0</v>
      </c>
      <c r="H11" s="100">
        <v>0</v>
      </c>
      <c r="I11" s="100">
        <v>0</v>
      </c>
      <c r="J11" s="100">
        <v>0</v>
      </c>
      <c r="K11" s="100">
        <v>0</v>
      </c>
      <c r="L11" s="100">
        <v>0</v>
      </c>
      <c r="M11" s="100">
        <v>0</v>
      </c>
      <c r="N11" s="100">
        <v>0</v>
      </c>
      <c r="O11" s="100">
        <v>0</v>
      </c>
      <c r="P11" s="100">
        <v>0</v>
      </c>
      <c r="Q11" s="100">
        <v>0</v>
      </c>
      <c r="R11" s="100">
        <v>0</v>
      </c>
      <c r="S11" s="100">
        <v>0</v>
      </c>
      <c r="T11" s="100">
        <v>0</v>
      </c>
      <c r="U11" s="100">
        <v>0</v>
      </c>
    </row>
    <row r="12" spans="1:21" x14ac:dyDescent="0.2">
      <c r="A12" s="98" t="s">
        <v>95</v>
      </c>
      <c r="B12" s="99" t="s">
        <v>86</v>
      </c>
      <c r="C12" s="100">
        <v>9.2269553000648444E-2</v>
      </c>
      <c r="D12" s="100">
        <v>9.3071203551277376E-2</v>
      </c>
      <c r="E12" s="100">
        <v>9.3164318503290891E-2</v>
      </c>
      <c r="F12" s="100">
        <v>9.4648574273577757E-2</v>
      </c>
      <c r="G12" s="100">
        <v>9.441384030247614E-2</v>
      </c>
      <c r="H12" s="100">
        <v>9.381183020528408E-2</v>
      </c>
      <c r="I12" s="100">
        <v>9.3264775887942034E-2</v>
      </c>
      <c r="J12" s="100">
        <v>9.2158968470628183E-2</v>
      </c>
      <c r="K12" s="100">
        <v>9.1776785142776596E-2</v>
      </c>
      <c r="L12" s="100">
        <v>9.6876329320584015E-2</v>
      </c>
      <c r="M12" s="100">
        <v>9.6224804544456172E-2</v>
      </c>
      <c r="N12" s="100">
        <v>9.512879897841682E-2</v>
      </c>
      <c r="O12" s="100">
        <v>9.7345655582143739E-2</v>
      </c>
      <c r="P12" s="100">
        <v>9.6837811049355876E-2</v>
      </c>
      <c r="Q12" s="100">
        <v>9.578269860961347E-2</v>
      </c>
      <c r="R12" s="100">
        <v>9.8173588327345213E-2</v>
      </c>
      <c r="S12" s="100">
        <v>9.9327191000424211E-2</v>
      </c>
      <c r="T12" s="100">
        <v>9.7154211566580939E-2</v>
      </c>
      <c r="U12" s="100">
        <v>9.6380685791274512E-2</v>
      </c>
    </row>
    <row r="13" spans="1:21" x14ac:dyDescent="0.2">
      <c r="A13" s="98" t="s">
        <v>96</v>
      </c>
      <c r="B13" s="99" t="s">
        <v>86</v>
      </c>
      <c r="C13" s="100">
        <v>0.11150138759887343</v>
      </c>
      <c r="D13" s="100">
        <v>0.10999011449948984</v>
      </c>
      <c r="E13" s="100">
        <v>0.11192642342256517</v>
      </c>
      <c r="F13" s="100">
        <v>0.10682003342498249</v>
      </c>
      <c r="G13" s="100">
        <v>0.10811513841854885</v>
      </c>
      <c r="H13" s="100">
        <v>0.10992600610056086</v>
      </c>
      <c r="I13" s="100">
        <v>0.10827172580242875</v>
      </c>
      <c r="J13" s="100">
        <v>0.10506317390783793</v>
      </c>
      <c r="K13" s="100">
        <v>0.10644562824518769</v>
      </c>
      <c r="L13" s="100">
        <v>0.11294198108622294</v>
      </c>
      <c r="M13" s="100">
        <v>0.11166333104199237</v>
      </c>
      <c r="N13" s="100">
        <v>0.10771166938113112</v>
      </c>
      <c r="O13" s="100">
        <v>0.10738458216788099</v>
      </c>
      <c r="P13" s="100">
        <v>0.10691710233268358</v>
      </c>
      <c r="Q13" s="100">
        <v>0.10613703717378051</v>
      </c>
      <c r="R13" s="100">
        <v>0.10680427643761881</v>
      </c>
      <c r="S13" s="100">
        <v>0.10657622889891466</v>
      </c>
      <c r="T13" s="100">
        <v>0.10575678610734657</v>
      </c>
      <c r="U13" s="100">
        <v>0.1043285115265309</v>
      </c>
    </row>
    <row r="14" spans="1:21" x14ac:dyDescent="0.2">
      <c r="A14" s="98" t="s">
        <v>97</v>
      </c>
      <c r="B14" s="99" t="s">
        <v>86</v>
      </c>
      <c r="C14" s="100">
        <v>4.6224242809605555E-2</v>
      </c>
      <c r="D14" s="100">
        <v>4.4656003198133808E-2</v>
      </c>
      <c r="E14" s="100">
        <v>4.2151377880412379E-2</v>
      </c>
      <c r="F14" s="100">
        <v>4.4202565731476948E-2</v>
      </c>
      <c r="G14" s="100">
        <v>4.9625961173243291E-2</v>
      </c>
      <c r="H14" s="100">
        <v>4.6337983214214409E-2</v>
      </c>
      <c r="I14" s="100">
        <v>3.9739722557104902E-2</v>
      </c>
      <c r="J14" s="100">
        <v>3.8293617707727295E-2</v>
      </c>
      <c r="K14" s="100">
        <v>3.9035732537396728E-2</v>
      </c>
      <c r="L14" s="100">
        <v>5.126979812648344E-2</v>
      </c>
      <c r="M14" s="100">
        <v>4.4355773177911215E-2</v>
      </c>
      <c r="N14" s="100">
        <v>3.712719791866672E-2</v>
      </c>
      <c r="O14" s="100">
        <v>3.4034189486644127E-2</v>
      </c>
      <c r="P14" s="100">
        <v>3.6185898193083772E-2</v>
      </c>
      <c r="Q14" s="100">
        <v>5.3667852259036398E-2</v>
      </c>
      <c r="R14" s="100">
        <v>6.1130746598013964E-2</v>
      </c>
      <c r="S14" s="100">
        <v>6.0251352084891734E-2</v>
      </c>
      <c r="T14" s="100">
        <v>5.644392037653044E-2</v>
      </c>
      <c r="U14" s="100">
        <v>5.7168280762497824E-2</v>
      </c>
    </row>
    <row r="15" spans="1:21" x14ac:dyDescent="0.2">
      <c r="A15" s="98" t="s">
        <v>98</v>
      </c>
      <c r="B15" s="99" t="s">
        <v>86</v>
      </c>
      <c r="C15" s="100">
        <v>0.11632571579780554</v>
      </c>
      <c r="D15" s="100">
        <v>0.1198587343446922</v>
      </c>
      <c r="E15" s="100">
        <v>0.12949168361516541</v>
      </c>
      <c r="F15" s="100">
        <v>0.12372254736844218</v>
      </c>
      <c r="G15" s="100">
        <v>0.10876760881735831</v>
      </c>
      <c r="H15" s="100">
        <v>9.7515661923663732E-2</v>
      </c>
      <c r="I15" s="100">
        <v>9.026518058609638E-2</v>
      </c>
      <c r="J15" s="100">
        <v>8.8734185426297379E-2</v>
      </c>
      <c r="K15" s="100">
        <v>8.5039256048741643E-2</v>
      </c>
      <c r="L15" s="100">
        <v>9.6686748384882601E-2</v>
      </c>
      <c r="M15" s="100">
        <v>8.9778862663163761E-2</v>
      </c>
      <c r="N15" s="100">
        <v>9.2880852680221823E-2</v>
      </c>
      <c r="O15" s="100">
        <v>0.1041364845287262</v>
      </c>
      <c r="P15" s="100">
        <v>0.10625385681066789</v>
      </c>
      <c r="Q15" s="100">
        <v>0.10984756758134613</v>
      </c>
      <c r="R15" s="100">
        <v>0.12214461854479147</v>
      </c>
      <c r="S15" s="100">
        <v>0.11785743738269047</v>
      </c>
      <c r="T15" s="100">
        <v>0.10681050180669625</v>
      </c>
      <c r="U15" s="100">
        <v>0.1008516539955062</v>
      </c>
    </row>
    <row r="16" spans="1:21" x14ac:dyDescent="0.2">
      <c r="A16" s="98" t="s">
        <v>2</v>
      </c>
      <c r="B16" s="99" t="s">
        <v>86</v>
      </c>
      <c r="C16" s="100">
        <v>1.9685982150998298E-2</v>
      </c>
      <c r="D16" s="100">
        <v>1.9257399205496746E-2</v>
      </c>
      <c r="E16" s="100">
        <v>2.0679395566805397E-2</v>
      </c>
      <c r="F16" s="100">
        <v>1.9380662776967865E-2</v>
      </c>
      <c r="G16" s="100">
        <v>1.8757378719127357E-2</v>
      </c>
      <c r="H16" s="100">
        <v>1.845602130043773E-2</v>
      </c>
      <c r="I16" s="100">
        <v>1.9447038308688984E-2</v>
      </c>
      <c r="J16" s="100">
        <v>2.1839958366783853E-2</v>
      </c>
      <c r="K16" s="100">
        <v>1.907997883567893E-2</v>
      </c>
      <c r="L16" s="100">
        <v>1.8453218581927916E-2</v>
      </c>
      <c r="M16" s="100">
        <v>1.8735034953096752E-2</v>
      </c>
      <c r="N16" s="100">
        <v>2.0177239059644261E-2</v>
      </c>
      <c r="O16" s="100">
        <v>1.8523355736091558E-2</v>
      </c>
      <c r="P16" s="100">
        <v>1.7088822863672963E-2</v>
      </c>
      <c r="Q16" s="100">
        <v>1.8427847949516359E-2</v>
      </c>
      <c r="R16" s="100">
        <v>1.7745746030701403E-2</v>
      </c>
      <c r="S16" s="100">
        <v>2.1554844149228227E-2</v>
      </c>
      <c r="T16" s="100">
        <v>2.309350569922166E-2</v>
      </c>
      <c r="U16" s="100">
        <v>1.9698685471874738E-2</v>
      </c>
    </row>
    <row r="17" spans="1:21" x14ac:dyDescent="0.2">
      <c r="A17" s="98" t="s">
        <v>99</v>
      </c>
      <c r="B17" s="99" t="s">
        <v>86</v>
      </c>
      <c r="C17" s="100">
        <v>0.10223051093976243</v>
      </c>
      <c r="D17" s="100">
        <v>0.10314258282432485</v>
      </c>
      <c r="E17" s="100">
        <v>0.11004686585339624</v>
      </c>
      <c r="F17" s="100">
        <v>9.5231262056294966E-2</v>
      </c>
      <c r="G17" s="100">
        <v>9.3706084602955986E-2</v>
      </c>
      <c r="H17" s="100">
        <v>8.9996458914851835E-2</v>
      </c>
      <c r="I17" s="100">
        <v>8.2822542894496809E-2</v>
      </c>
      <c r="J17" s="100">
        <v>8.6542437963952695E-2</v>
      </c>
      <c r="K17" s="100">
        <v>8.7012856653035528E-2</v>
      </c>
      <c r="L17" s="100">
        <v>9.6413578038845399E-2</v>
      </c>
      <c r="M17" s="100">
        <v>9.4946315093405176E-2</v>
      </c>
      <c r="N17" s="100">
        <v>9.311463822618915E-2</v>
      </c>
      <c r="O17" s="100">
        <v>9.5681304491590458E-2</v>
      </c>
      <c r="P17" s="100">
        <v>9.3206510905770978E-2</v>
      </c>
      <c r="Q17" s="100">
        <v>8.5566554377494816E-2</v>
      </c>
      <c r="R17" s="100">
        <v>8.3293585921366861E-2</v>
      </c>
      <c r="S17" s="100">
        <v>8.1022105150291318E-2</v>
      </c>
      <c r="T17" s="100">
        <v>7.8380688459703682E-2</v>
      </c>
      <c r="U17" s="100">
        <v>7.8873048691961989E-2</v>
      </c>
    </row>
    <row r="18" spans="1:21" x14ac:dyDescent="0.2">
      <c r="A18" s="98" t="s">
        <v>100</v>
      </c>
      <c r="B18" s="99" t="s">
        <v>86</v>
      </c>
      <c r="C18" s="100">
        <v>7.7810802437167093E-2</v>
      </c>
      <c r="D18" s="100">
        <v>9.4822333499212319E-2</v>
      </c>
      <c r="E18" s="100">
        <v>0.10108498536972686</v>
      </c>
      <c r="F18" s="100">
        <v>9.9239464954141265E-2</v>
      </c>
      <c r="G18" s="100">
        <v>9.888932315841456E-2</v>
      </c>
      <c r="H18" s="100">
        <v>0.10400908551326245</v>
      </c>
      <c r="I18" s="100">
        <v>0.10507536181513112</v>
      </c>
      <c r="J18" s="100">
        <v>0.10160426168086754</v>
      </c>
      <c r="K18" s="100">
        <v>8.4798157850941663E-2</v>
      </c>
      <c r="L18" s="100">
        <v>8.2773441345106988E-2</v>
      </c>
      <c r="M18" s="100">
        <v>8.5710205554633254E-2</v>
      </c>
      <c r="N18" s="100">
        <v>7.6835473319337988E-2</v>
      </c>
      <c r="O18" s="100">
        <v>8.0901477255898288E-2</v>
      </c>
      <c r="P18" s="100">
        <v>8.3318550193867941E-2</v>
      </c>
      <c r="Q18" s="100">
        <v>8.2613561922812051E-2</v>
      </c>
      <c r="R18" s="100">
        <v>6.8168698224659888E-2</v>
      </c>
      <c r="S18" s="100">
        <v>6.8669882713140742E-2</v>
      </c>
      <c r="T18" s="100">
        <v>6.7052883882467981E-2</v>
      </c>
      <c r="U18" s="100">
        <v>7.0742118266853823E-2</v>
      </c>
    </row>
    <row r="19" spans="1:21" x14ac:dyDescent="0.2">
      <c r="A19" s="98" t="s">
        <v>101</v>
      </c>
      <c r="B19" s="99" t="s">
        <v>86</v>
      </c>
      <c r="C19" s="100">
        <v>0.11144286699041911</v>
      </c>
      <c r="D19" s="100">
        <v>0.11309765677908708</v>
      </c>
      <c r="E19" s="100">
        <v>0.11733590242306363</v>
      </c>
      <c r="F19" s="100">
        <v>0.11889455379161255</v>
      </c>
      <c r="G19" s="100">
        <v>0.11587119322689825</v>
      </c>
      <c r="H19" s="100">
        <v>0.116918848982763</v>
      </c>
      <c r="I19" s="100">
        <v>0.11636492766223192</v>
      </c>
      <c r="J19" s="100">
        <v>0.11497133839262923</v>
      </c>
      <c r="K19" s="100">
        <v>0.11833104562426215</v>
      </c>
      <c r="L19" s="100">
        <v>0.12543078484554823</v>
      </c>
      <c r="M19" s="100">
        <v>0.12300431935272706</v>
      </c>
      <c r="N19" s="100">
        <v>0.12337150197701438</v>
      </c>
      <c r="O19" s="100">
        <v>0.12556096629428054</v>
      </c>
      <c r="P19" s="100">
        <v>0.12793462829528396</v>
      </c>
      <c r="Q19" s="100">
        <v>0.12719765250471149</v>
      </c>
      <c r="R19" s="100">
        <v>0.12437653585070922</v>
      </c>
      <c r="S19" s="100">
        <v>0.12324476815515509</v>
      </c>
      <c r="T19" s="100">
        <v>0.12292593377109369</v>
      </c>
      <c r="U19" s="100">
        <v>0.12200000000000003</v>
      </c>
    </row>
    <row r="20" spans="1:21" x14ac:dyDescent="0.2">
      <c r="A20" s="98" t="s">
        <v>102</v>
      </c>
      <c r="B20" s="99" t="s">
        <v>86</v>
      </c>
      <c r="C20" s="100">
        <v>9.1156964353641928E-2</v>
      </c>
      <c r="D20" s="100">
        <v>9.3809204102923455E-2</v>
      </c>
      <c r="E20" s="100">
        <v>8.9817332580679268E-2</v>
      </c>
      <c r="F20" s="100">
        <v>9.424319987441665E-2</v>
      </c>
      <c r="G20" s="100">
        <v>9.8239442126360904E-2</v>
      </c>
      <c r="H20" s="100">
        <v>9.9290594081675662E-2</v>
      </c>
      <c r="I20" s="100">
        <v>8.9571172076775035E-2</v>
      </c>
      <c r="J20" s="100">
        <v>8.910767904333633E-2</v>
      </c>
      <c r="K20" s="100">
        <v>8.9798146028256962E-2</v>
      </c>
      <c r="L20" s="100">
        <v>0.10054541595589919</v>
      </c>
      <c r="M20" s="100">
        <v>9.9218767910552327E-2</v>
      </c>
      <c r="N20" s="100">
        <v>9.8280073131665396E-2</v>
      </c>
      <c r="O20" s="100">
        <v>9.4920693850172308E-2</v>
      </c>
      <c r="P20" s="100">
        <v>9.3741333545496255E-2</v>
      </c>
      <c r="Q20" s="100">
        <v>9.7268575149893677E-2</v>
      </c>
      <c r="R20" s="100">
        <v>0.1056902690438786</v>
      </c>
      <c r="S20" s="100">
        <v>0.11023172196690302</v>
      </c>
      <c r="T20" s="100">
        <v>0.11304622454157259</v>
      </c>
      <c r="U20" s="100">
        <v>0.11258529114541088</v>
      </c>
    </row>
    <row r="21" spans="1:21" x14ac:dyDescent="0.2">
      <c r="A21" s="98" t="s">
        <v>103</v>
      </c>
      <c r="B21" s="99" t="s">
        <v>86</v>
      </c>
      <c r="C21" s="100">
        <v>4.0899510200634162E-2</v>
      </c>
      <c r="D21" s="100">
        <v>4.1094902629542907E-2</v>
      </c>
      <c r="E21" s="100">
        <v>4.2296530296369352E-2</v>
      </c>
      <c r="F21" s="100">
        <v>4.7565424266455193E-2</v>
      </c>
      <c r="G21" s="100">
        <v>4.952691953445533E-2</v>
      </c>
      <c r="H21" s="100">
        <v>5.1415660273107573E-2</v>
      </c>
      <c r="I21" s="100">
        <v>5.0208651020939493E-2</v>
      </c>
      <c r="J21" s="100">
        <v>5.0021239556751855E-2</v>
      </c>
      <c r="K21" s="100">
        <v>5.711897307451471E-2</v>
      </c>
      <c r="L21" s="100">
        <v>6.7394664597756032E-2</v>
      </c>
      <c r="M21" s="100">
        <v>6.9148319814600234E-2</v>
      </c>
      <c r="N21" s="100">
        <v>6.8660229984812318E-2</v>
      </c>
      <c r="O21" s="100">
        <v>6.7127961174378928E-2</v>
      </c>
      <c r="P21" s="100">
        <v>6.6378567165498809E-2</v>
      </c>
      <c r="Q21" s="100">
        <v>6.6129805188040416E-2</v>
      </c>
      <c r="R21" s="100">
        <v>7.0036094457359588E-2</v>
      </c>
      <c r="S21" s="100">
        <v>6.9591489898325948E-2</v>
      </c>
      <c r="T21" s="100">
        <v>6.2667261208033731E-2</v>
      </c>
      <c r="U21" s="100">
        <v>6.5410859681197378E-2</v>
      </c>
    </row>
    <row r="22" spans="1:21" x14ac:dyDescent="0.2">
      <c r="A22" s="98" t="s">
        <v>104</v>
      </c>
      <c r="B22" s="99" t="s">
        <v>86</v>
      </c>
      <c r="C22" s="100">
        <v>8.4363965101755894E-2</v>
      </c>
      <c r="D22" s="100">
        <v>8.1624565630983484E-2</v>
      </c>
      <c r="E22" s="100">
        <v>7.8094091402296534E-2</v>
      </c>
      <c r="F22" s="100">
        <v>7.0697843127082383E-2</v>
      </c>
      <c r="G22" s="100">
        <v>6.8621844571070734E-2</v>
      </c>
      <c r="H22" s="100">
        <v>7.8058640686765837E-2</v>
      </c>
      <c r="I22" s="100">
        <v>8.0556534668602145E-2</v>
      </c>
      <c r="J22" s="100">
        <v>7.977426039804783E-2</v>
      </c>
      <c r="K22" s="100">
        <v>7.4915862014918677E-2</v>
      </c>
      <c r="L22" s="100">
        <v>8.6084786440016894E-2</v>
      </c>
      <c r="M22" s="100">
        <v>8.9607945992694518E-2</v>
      </c>
      <c r="N22" s="100">
        <v>8.9429785210504653E-2</v>
      </c>
      <c r="O22" s="100">
        <v>8.3075810625405214E-2</v>
      </c>
      <c r="P22" s="100">
        <v>7.8426820588851018E-2</v>
      </c>
      <c r="Q22" s="100">
        <v>7.3547644266200751E-2</v>
      </c>
      <c r="R22" s="100">
        <v>7.9791014968872531E-2</v>
      </c>
      <c r="S22" s="100">
        <v>7.1931385462574216E-2</v>
      </c>
      <c r="T22" s="100">
        <v>0</v>
      </c>
      <c r="U22" s="100">
        <v>0</v>
      </c>
    </row>
    <row r="23" spans="1:21" x14ac:dyDescent="0.2">
      <c r="A23" s="98" t="s">
        <v>105</v>
      </c>
      <c r="B23" s="99" t="s">
        <v>86</v>
      </c>
      <c r="C23" s="100">
        <v>0.10568764419815736</v>
      </c>
      <c r="D23" s="100">
        <v>0.11276841741193198</v>
      </c>
      <c r="E23" s="100">
        <v>0.1246213979818631</v>
      </c>
      <c r="F23" s="100">
        <v>0.12357466648223057</v>
      </c>
      <c r="G23" s="100">
        <v>0.1245121925166086</v>
      </c>
      <c r="H23" s="100">
        <v>0.12156297821150379</v>
      </c>
      <c r="I23" s="100">
        <v>0.10930213253132751</v>
      </c>
      <c r="J23" s="100">
        <v>0.11005780875158058</v>
      </c>
      <c r="K23" s="100">
        <v>0.10385755295420607</v>
      </c>
      <c r="L23" s="100">
        <v>0.12263641636455531</v>
      </c>
      <c r="M23" s="100">
        <v>0.11555503491544536</v>
      </c>
      <c r="N23" s="100">
        <v>0.11457084023108365</v>
      </c>
      <c r="O23" s="100">
        <v>0.10573854970943711</v>
      </c>
      <c r="P23" s="100">
        <v>0.10839611073726124</v>
      </c>
      <c r="Q23" s="100">
        <v>0.12133777926277618</v>
      </c>
      <c r="R23" s="100">
        <v>0.14671522173773385</v>
      </c>
      <c r="S23" s="100">
        <v>0.12983973426144016</v>
      </c>
      <c r="T23" s="100">
        <v>0.13408225330174844</v>
      </c>
      <c r="U23" s="100">
        <v>0.13949400779825255</v>
      </c>
    </row>
    <row r="24" spans="1:21" x14ac:dyDescent="0.2">
      <c r="A24" s="98" t="s">
        <v>106</v>
      </c>
      <c r="B24" s="99" t="s">
        <v>86</v>
      </c>
      <c r="C24" s="100">
        <v>0</v>
      </c>
      <c r="D24" s="100">
        <v>0</v>
      </c>
      <c r="E24" s="100">
        <v>0</v>
      </c>
      <c r="F24" s="100">
        <v>0.12561623887763435</v>
      </c>
      <c r="G24" s="100">
        <v>0.11846738352832982</v>
      </c>
      <c r="H24" s="100">
        <v>0.11193526586503751</v>
      </c>
      <c r="I24" s="100">
        <v>0.10965466863276888</v>
      </c>
      <c r="J24" s="100">
        <v>0.11353669470637281</v>
      </c>
      <c r="K24" s="100">
        <v>0.11839538160967931</v>
      </c>
      <c r="L24" s="100">
        <v>0.12734667371077207</v>
      </c>
      <c r="M24" s="100">
        <v>0.12489187761197444</v>
      </c>
      <c r="N24" s="100">
        <v>0.12411021729472294</v>
      </c>
      <c r="O24" s="100">
        <v>0.12498169297630536</v>
      </c>
      <c r="P24" s="100">
        <v>0.1198983955470373</v>
      </c>
      <c r="Q24" s="100">
        <v>0.12026980563821439</v>
      </c>
      <c r="R24" s="100">
        <v>0.11704284846166671</v>
      </c>
      <c r="S24" s="100">
        <v>0.11196759565785681</v>
      </c>
      <c r="T24" s="100">
        <v>0.10596131190122254</v>
      </c>
      <c r="U24" s="100">
        <v>0.10495126578564017</v>
      </c>
    </row>
    <row r="25" spans="1:21" x14ac:dyDescent="0.2">
      <c r="A25" s="98" t="s">
        <v>107</v>
      </c>
      <c r="B25" s="99" t="s">
        <v>86</v>
      </c>
      <c r="C25" s="100">
        <v>9.2896593060150578E-2</v>
      </c>
      <c r="D25" s="100">
        <v>0.10748177970990991</v>
      </c>
      <c r="E25" s="100">
        <v>0.11467015628569763</v>
      </c>
      <c r="F25" s="100">
        <v>0.11139769560960916</v>
      </c>
      <c r="G25" s="100">
        <v>0.12201243199394812</v>
      </c>
      <c r="H25" s="100">
        <v>0.10277386990120625</v>
      </c>
      <c r="I25" s="100">
        <v>9.8136593420723173E-2</v>
      </c>
      <c r="J25" s="100">
        <v>0.10200334461607649</v>
      </c>
      <c r="K25" s="100">
        <v>0.11644667020873678</v>
      </c>
      <c r="L25" s="100">
        <v>0.12594197848150893</v>
      </c>
      <c r="M25" s="100">
        <v>0.13697838573754026</v>
      </c>
      <c r="N25" s="100">
        <v>0.12327136328824023</v>
      </c>
      <c r="O25" s="100">
        <v>0.13241052374503692</v>
      </c>
      <c r="P25" s="100">
        <v>0.12255118427446952</v>
      </c>
      <c r="Q25" s="100">
        <v>0.11372377234663258</v>
      </c>
      <c r="R25" s="100">
        <v>0.12695621175023103</v>
      </c>
      <c r="S25" s="100">
        <v>0.11271125045688386</v>
      </c>
      <c r="T25" s="100">
        <v>0.11698044212385068</v>
      </c>
      <c r="U25" s="100">
        <v>0.11635824270014153</v>
      </c>
    </row>
    <row r="26" spans="1:21" x14ac:dyDescent="0.2">
      <c r="A26" s="98" t="s">
        <v>3</v>
      </c>
      <c r="B26" s="99" t="s">
        <v>86</v>
      </c>
      <c r="C26" s="100">
        <v>0.13023567003722664</v>
      </c>
      <c r="D26" s="100">
        <v>0.13425085443955098</v>
      </c>
      <c r="E26" s="100">
        <v>0.13696046136754464</v>
      </c>
      <c r="F26" s="100">
        <v>0.12826778449237031</v>
      </c>
      <c r="G26" s="100">
        <v>0.12309607902760344</v>
      </c>
      <c r="H26" s="100">
        <v>0.12045548038480983</v>
      </c>
      <c r="I26" s="100">
        <v>0.12409193318339158</v>
      </c>
      <c r="J26" s="100">
        <v>0.12102827763900774</v>
      </c>
      <c r="K26" s="100">
        <v>0.12041121034616749</v>
      </c>
      <c r="L26" s="100">
        <v>0.12500095613868262</v>
      </c>
      <c r="M26" s="100">
        <v>0.11999530830728032</v>
      </c>
      <c r="N26" s="100">
        <v>0.1186185910352593</v>
      </c>
      <c r="O26" s="100">
        <v>0.1179253150571612</v>
      </c>
      <c r="P26" s="100">
        <v>0.12142082926237439</v>
      </c>
      <c r="Q26" s="100">
        <v>0.12291986034530698</v>
      </c>
      <c r="R26" s="100">
        <v>0.12937634722934779</v>
      </c>
      <c r="S26" s="100">
        <v>0.13058618230993671</v>
      </c>
      <c r="T26" s="100">
        <v>0.13491639894267354</v>
      </c>
      <c r="U26" s="100">
        <v>0.13661429858273971</v>
      </c>
    </row>
    <row r="27" spans="1:21" x14ac:dyDescent="0.2">
      <c r="A27" s="98" t="s">
        <v>108</v>
      </c>
      <c r="B27" s="99" t="s">
        <v>86</v>
      </c>
      <c r="C27" s="100">
        <v>0.10882766594556667</v>
      </c>
      <c r="D27" s="100">
        <v>0.11543634925009791</v>
      </c>
      <c r="E27" s="100">
        <v>0.11354536116414296</v>
      </c>
      <c r="F27" s="100">
        <v>0.10566599704500348</v>
      </c>
      <c r="G27" s="100">
        <v>9.5715914516607228E-2</v>
      </c>
      <c r="H27" s="100">
        <v>8.4153516851738108E-2</v>
      </c>
      <c r="I27" s="100">
        <v>7.7979456492397861E-2</v>
      </c>
      <c r="J27" s="100">
        <v>8.6738710382834594E-2</v>
      </c>
      <c r="K27" s="100">
        <v>7.5362216298712079E-2</v>
      </c>
      <c r="L27" s="100">
        <v>0.10019704898059349</v>
      </c>
      <c r="M27" s="100">
        <v>9.6080837874163022E-2</v>
      </c>
      <c r="N27" s="100">
        <v>7.9507949632700817E-2</v>
      </c>
      <c r="O27" s="100">
        <v>7.8878071070898267E-2</v>
      </c>
      <c r="P27" s="100">
        <v>8.4096393711373146E-2</v>
      </c>
      <c r="Q27" s="100">
        <v>8.9687799418148154E-2</v>
      </c>
      <c r="R27" s="100">
        <v>0.11356728329148112</v>
      </c>
      <c r="S27" s="100">
        <v>0.12585946514923529</v>
      </c>
      <c r="T27" s="100">
        <v>0.11374696226944597</v>
      </c>
      <c r="U27" s="100">
        <v>0.10044128019172413</v>
      </c>
    </row>
    <row r="28" spans="1:21" x14ac:dyDescent="0.2">
      <c r="A28" s="98" t="s">
        <v>109</v>
      </c>
      <c r="B28" s="99" t="s">
        <v>86</v>
      </c>
      <c r="C28" s="100">
        <v>0.101184016</v>
      </c>
      <c r="D28" s="100">
        <v>8.6417082999999978E-2</v>
      </c>
      <c r="E28" s="100">
        <v>9.3314188999999992E-2</v>
      </c>
      <c r="F28" s="100">
        <v>0.100674292</v>
      </c>
      <c r="G28" s="100">
        <v>9.8517600000000011E-2</v>
      </c>
      <c r="H28" s="100">
        <v>9.2761315999999996E-2</v>
      </c>
      <c r="I28" s="100">
        <v>8.5885315000000004E-2</v>
      </c>
      <c r="J28" s="100">
        <v>8.4544650000000013E-2</v>
      </c>
      <c r="K28" s="100">
        <v>8.8154673999999988E-2</v>
      </c>
      <c r="L28" s="100">
        <v>9.3740734999999992E-2</v>
      </c>
      <c r="M28" s="100">
        <v>9.0476875999999998E-2</v>
      </c>
      <c r="N28" s="100">
        <v>8.6392137000000008E-2</v>
      </c>
      <c r="O28" s="100">
        <v>8.6580381999999997E-2</v>
      </c>
      <c r="P28" s="100">
        <v>9.4634782000000015E-2</v>
      </c>
      <c r="Q28" s="100">
        <v>9.5132831000000001E-2</v>
      </c>
      <c r="R28" s="100">
        <v>9.4207240999999997E-2</v>
      </c>
      <c r="S28" s="100">
        <v>9.0161353999999999E-2</v>
      </c>
      <c r="T28" s="100">
        <v>9.2752961999999994E-2</v>
      </c>
      <c r="U28" s="100">
        <v>9.5571411000000009E-2</v>
      </c>
    </row>
    <row r="29" spans="1:21" x14ac:dyDescent="0.2">
      <c r="A29" s="98" t="s">
        <v>110</v>
      </c>
      <c r="B29" s="99" t="s">
        <v>86</v>
      </c>
      <c r="C29" s="100">
        <v>4.7310313312895043E-2</v>
      </c>
      <c r="D29" s="100">
        <v>4.7283632126146245E-2</v>
      </c>
      <c r="E29" s="100">
        <v>4.6064812261083263E-2</v>
      </c>
      <c r="F29" s="100">
        <v>4.6053235953585646E-2</v>
      </c>
      <c r="G29" s="100">
        <v>4.6563081420300287E-2</v>
      </c>
      <c r="H29" s="100">
        <v>4.9054749114567725E-2</v>
      </c>
      <c r="I29" s="100">
        <v>5.273853294313291E-2</v>
      </c>
      <c r="J29" s="100">
        <v>5.780631576157863E-2</v>
      </c>
      <c r="K29" s="100">
        <v>5.3049060170988607E-2</v>
      </c>
      <c r="L29" s="100">
        <v>5.7805444340694526E-2</v>
      </c>
      <c r="M29" s="100">
        <v>5.5270614740183979E-2</v>
      </c>
      <c r="N29" s="100">
        <v>5.5606375246476408E-2</v>
      </c>
      <c r="O29" s="100">
        <v>5.8299288977363341E-2</v>
      </c>
      <c r="P29" s="100">
        <v>6.0208769344533807E-2</v>
      </c>
      <c r="Q29" s="100">
        <v>7.1452738666085716E-2</v>
      </c>
      <c r="R29" s="100">
        <v>7.602699873221995E-2</v>
      </c>
      <c r="S29" s="100">
        <v>8.5868316092628877E-2</v>
      </c>
      <c r="T29" s="100">
        <v>8.6136562776435444E-2</v>
      </c>
      <c r="U29" s="100">
        <v>8.890922126319524E-2</v>
      </c>
    </row>
    <row r="30" spans="1:21" x14ac:dyDescent="0.2">
      <c r="A30" s="98" t="s">
        <v>111</v>
      </c>
      <c r="B30" s="99" t="s">
        <v>86</v>
      </c>
      <c r="C30" s="100">
        <v>5.4044404926104274E-2</v>
      </c>
      <c r="D30" s="100">
        <v>5.5030269355337419E-2</v>
      </c>
      <c r="E30" s="100">
        <v>5.9745207630441527E-2</v>
      </c>
      <c r="F30" s="100">
        <v>6.3296614222468101E-2</v>
      </c>
      <c r="G30" s="100">
        <v>5.8201252128409452E-2</v>
      </c>
      <c r="H30" s="100">
        <v>6.0095477403570803E-2</v>
      </c>
      <c r="I30" s="100">
        <v>7.171539812199404E-2</v>
      </c>
      <c r="J30" s="100">
        <v>7.767011465815539E-2</v>
      </c>
      <c r="K30" s="100">
        <v>8.2882511423815863E-2</v>
      </c>
      <c r="L30" s="100">
        <v>8.7813396075501191E-2</v>
      </c>
      <c r="M30" s="100">
        <v>8.5926541489090763E-2</v>
      </c>
      <c r="N30" s="100">
        <v>9.1582821096323E-2</v>
      </c>
      <c r="O30" s="100">
        <v>8.3843116515786686E-2</v>
      </c>
      <c r="P30" s="100">
        <v>7.4028657847093671E-2</v>
      </c>
      <c r="Q30" s="100">
        <v>6.9278251062345086E-2</v>
      </c>
      <c r="R30" s="100">
        <v>6.8339803317376324E-2</v>
      </c>
      <c r="S30" s="100">
        <v>6.915720132431713E-2</v>
      </c>
      <c r="T30" s="100">
        <v>6.9157201324317213E-2</v>
      </c>
      <c r="U30" s="100">
        <v>6.9157201324317172E-2</v>
      </c>
    </row>
    <row r="31" spans="1:21" x14ac:dyDescent="0.2">
      <c r="A31" s="98" t="s">
        <v>112</v>
      </c>
      <c r="B31" s="99" t="s">
        <v>86</v>
      </c>
      <c r="C31" s="100">
        <v>9.0901839658572084E-2</v>
      </c>
      <c r="D31" s="100">
        <v>8.6712834405562683E-2</v>
      </c>
      <c r="E31" s="100">
        <v>8.9100986423187867E-2</v>
      </c>
      <c r="F31" s="100">
        <v>0.10748633032381899</v>
      </c>
      <c r="G31" s="100">
        <v>0.11267453762928467</v>
      </c>
      <c r="H31" s="100">
        <v>0.11099999171750596</v>
      </c>
      <c r="I31" s="100">
        <v>0.10620278613262003</v>
      </c>
      <c r="J31" s="100">
        <v>0.1024101149868812</v>
      </c>
      <c r="K31" s="100">
        <v>9.2348075198692786E-2</v>
      </c>
      <c r="L31" s="100">
        <v>0.10455506084417726</v>
      </c>
      <c r="M31" s="100">
        <v>0.1068750123289279</v>
      </c>
      <c r="N31" s="100">
        <v>0.10599349610653701</v>
      </c>
      <c r="O31" s="100">
        <v>0.10565917396833412</v>
      </c>
      <c r="P31" s="100">
        <v>0.10799075639839056</v>
      </c>
      <c r="Q31" s="100">
        <v>0.1111886745396143</v>
      </c>
      <c r="R31" s="100">
        <v>0.11046017778160933</v>
      </c>
      <c r="S31" s="100">
        <v>0.11077618085095825</v>
      </c>
      <c r="T31" s="100">
        <v>0.1072504703589735</v>
      </c>
      <c r="U31" s="100">
        <v>0.11516206146112186</v>
      </c>
    </row>
    <row r="32" spans="1:21" x14ac:dyDescent="0.2">
      <c r="A32" s="98" t="s">
        <v>113</v>
      </c>
      <c r="B32" s="99" t="s">
        <v>86</v>
      </c>
      <c r="C32" s="100">
        <v>0</v>
      </c>
      <c r="D32" s="100">
        <v>0</v>
      </c>
      <c r="E32" s="100">
        <v>0</v>
      </c>
      <c r="F32" s="100">
        <v>0</v>
      </c>
      <c r="G32" s="100">
        <v>0</v>
      </c>
      <c r="H32" s="100">
        <v>3.2425880333390465E-2</v>
      </c>
      <c r="I32" s="100">
        <v>3.2673504257596686E-2</v>
      </c>
      <c r="J32" s="100">
        <v>3.0197787795186316E-2</v>
      </c>
      <c r="K32" s="100">
        <v>3.4780211426977681E-2</v>
      </c>
      <c r="L32" s="100">
        <v>4.2614439479882596E-2</v>
      </c>
      <c r="M32" s="100">
        <v>3.9181553234838816E-2</v>
      </c>
      <c r="N32" s="100">
        <v>3.8003879558047259E-2</v>
      </c>
      <c r="O32" s="100">
        <v>4.0174255245208339E-2</v>
      </c>
      <c r="P32" s="100">
        <v>4.3989305885051039E-2</v>
      </c>
      <c r="Q32" s="100">
        <v>5.0467666402471384E-2</v>
      </c>
      <c r="R32" s="100">
        <v>5.3525204856281469E-2</v>
      </c>
      <c r="S32" s="100">
        <v>6.5028840625651035E-2</v>
      </c>
      <c r="T32" s="100">
        <v>7.1035088386137646E-2</v>
      </c>
      <c r="U32" s="100">
        <v>7.5133576880389491E-2</v>
      </c>
    </row>
    <row r="33" spans="1:21" x14ac:dyDescent="0.2">
      <c r="A33" s="98" t="s">
        <v>114</v>
      </c>
      <c r="B33" s="99" t="s">
        <v>86</v>
      </c>
      <c r="C33" s="100">
        <v>4.3937449158891341E-2</v>
      </c>
      <c r="D33" s="100">
        <v>4.6076445151521872E-2</v>
      </c>
      <c r="E33" s="100">
        <v>4.9946321742784863E-2</v>
      </c>
      <c r="F33" s="100">
        <v>4.9812006745416679E-2</v>
      </c>
      <c r="G33" s="100">
        <v>4.8895601272229111E-2</v>
      </c>
      <c r="H33" s="100">
        <v>4.3750974650425378E-2</v>
      </c>
      <c r="I33" s="100">
        <v>4.1376986755866589E-2</v>
      </c>
      <c r="J33" s="100">
        <v>4.0578121191025704E-2</v>
      </c>
      <c r="K33" s="100">
        <v>4.7416720500843869E-2</v>
      </c>
      <c r="L33" s="100">
        <v>5.1188867222539305E-2</v>
      </c>
      <c r="M33" s="100">
        <v>4.8967859583307065E-2</v>
      </c>
      <c r="N33" s="100">
        <v>4.9450489516864635E-2</v>
      </c>
      <c r="O33" s="100">
        <v>4.7522903228324823E-2</v>
      </c>
      <c r="P33" s="100">
        <v>4.9437842275462301E-2</v>
      </c>
      <c r="Q33" s="100">
        <v>4.9291901024451225E-2</v>
      </c>
      <c r="R33" s="100">
        <v>5.0165755355835603E-2</v>
      </c>
      <c r="S33" s="100">
        <v>4.90156598881831E-2</v>
      </c>
      <c r="T33" s="100">
        <v>4.9464189516883375E-2</v>
      </c>
      <c r="U33" s="100">
        <v>4.7070259420536463E-2</v>
      </c>
    </row>
    <row r="34" spans="1:21" x14ac:dyDescent="0.2">
      <c r="A34" s="98" t="s">
        <v>115</v>
      </c>
      <c r="B34" s="99" t="s">
        <v>86</v>
      </c>
      <c r="C34" s="100">
        <v>0.11111703806035664</v>
      </c>
      <c r="D34" s="100">
        <v>0.11172242303192657</v>
      </c>
      <c r="E34" s="100">
        <v>0.11360767102263827</v>
      </c>
      <c r="F34" s="100">
        <v>0.1150701460622488</v>
      </c>
      <c r="G34" s="100">
        <v>0.11195809310762785</v>
      </c>
      <c r="H34" s="100">
        <v>0.10988328413896729</v>
      </c>
      <c r="I34" s="100">
        <v>0.11104844938967187</v>
      </c>
      <c r="J34" s="100">
        <v>0.11182179706426344</v>
      </c>
      <c r="K34" s="100">
        <v>0.1134250067288578</v>
      </c>
      <c r="L34" s="100">
        <v>0.1270150076304592</v>
      </c>
      <c r="M34" s="100">
        <v>0.12367358183772727</v>
      </c>
      <c r="N34" s="100">
        <v>0.12159038320510601</v>
      </c>
      <c r="O34" s="100">
        <v>0.12127504238721279</v>
      </c>
      <c r="P34" s="100">
        <v>0.12113779125423775</v>
      </c>
      <c r="Q34" s="100">
        <v>0.11852020059231276</v>
      </c>
      <c r="R34" s="100">
        <v>0.12148274827814368</v>
      </c>
      <c r="S34" s="100">
        <v>0.12216851894490892</v>
      </c>
      <c r="T34" s="100">
        <v>0.12023209812898202</v>
      </c>
      <c r="U34" s="100">
        <v>0</v>
      </c>
    </row>
    <row r="35" spans="1:21" x14ac:dyDescent="0.2">
      <c r="A35" s="98" t="s">
        <v>116</v>
      </c>
      <c r="B35" s="99" t="s">
        <v>86</v>
      </c>
      <c r="C35" s="100">
        <v>4.6002666019015412E-2</v>
      </c>
      <c r="D35" s="100">
        <v>4.4413004279066949E-2</v>
      </c>
      <c r="E35" s="100">
        <v>4.9286112006184449E-2</v>
      </c>
      <c r="F35" s="100">
        <v>5.3414039391937534E-2</v>
      </c>
      <c r="G35" s="100">
        <v>5.8609256475860468E-2</v>
      </c>
      <c r="H35" s="100">
        <v>5.5615424402125503E-2</v>
      </c>
      <c r="I35" s="100">
        <v>4.865827153238271E-2</v>
      </c>
      <c r="J35" s="100">
        <v>4.5969275322470166E-2</v>
      </c>
      <c r="K35" s="100">
        <v>4.3416642296357957E-2</v>
      </c>
      <c r="L35" s="100">
        <v>4.5012166750200644E-2</v>
      </c>
      <c r="M35" s="100">
        <v>4.4031022119134462E-2</v>
      </c>
      <c r="N35" s="100">
        <v>4.4391590070702126E-2</v>
      </c>
      <c r="O35" s="100">
        <v>4.5897135851598006E-2</v>
      </c>
      <c r="P35" s="100">
        <v>7.1564533109426315E-2</v>
      </c>
      <c r="Q35" s="100">
        <v>6.5220065994164605E-2</v>
      </c>
      <c r="R35" s="100">
        <v>6.0209839437771757E-2</v>
      </c>
      <c r="S35" s="100">
        <v>5.3690989520593299E-2</v>
      </c>
      <c r="T35" s="100">
        <v>5.0633126491485589E-2</v>
      </c>
      <c r="U35" s="100">
        <v>5.0140108131490405E-2</v>
      </c>
    </row>
    <row r="36" spans="1:21" x14ac:dyDescent="0.2">
      <c r="A36" s="98" t="s">
        <v>117</v>
      </c>
      <c r="B36" s="99" t="s">
        <v>86</v>
      </c>
      <c r="C36" s="100">
        <v>4.3639215084233872E-2</v>
      </c>
      <c r="D36" s="100">
        <v>3.998594421475489E-2</v>
      </c>
      <c r="E36" s="100">
        <v>3.9610820267943013E-2</v>
      </c>
      <c r="F36" s="100">
        <v>4.0898172461961743E-2</v>
      </c>
      <c r="G36" s="100">
        <v>3.0361631119298429E-2</v>
      </c>
      <c r="H36" s="100">
        <v>2.8762478958944574E-2</v>
      </c>
      <c r="I36" s="100">
        <v>3.0378379847376166E-2</v>
      </c>
      <c r="J36" s="100">
        <v>3.6844216185628678E-2</v>
      </c>
      <c r="K36" s="100">
        <v>3.9690604245962588E-2</v>
      </c>
      <c r="L36" s="100">
        <v>4.5745169123859959E-2</v>
      </c>
      <c r="M36" s="100">
        <v>4.0775655443880628E-2</v>
      </c>
      <c r="N36" s="100">
        <v>4.3579480948995115E-2</v>
      </c>
      <c r="O36" s="100">
        <v>4.4691567742953915E-2</v>
      </c>
      <c r="P36" s="100">
        <v>5.1911282647136507E-2</v>
      </c>
      <c r="Q36" s="100">
        <v>4.9286725026057583E-2</v>
      </c>
      <c r="R36" s="100">
        <v>5.6954717947856948E-2</v>
      </c>
      <c r="S36" s="100">
        <v>6.0987321652350462E-2</v>
      </c>
      <c r="T36" s="100">
        <v>6.5471774700944521E-2</v>
      </c>
      <c r="U36" s="100">
        <v>5.3446006944657599E-2</v>
      </c>
    </row>
    <row r="37" spans="1:21" x14ac:dyDescent="0.2">
      <c r="A37" s="98" t="s">
        <v>118</v>
      </c>
      <c r="B37" s="99" t="s">
        <v>86</v>
      </c>
      <c r="C37" s="100">
        <v>5.8197196210987311E-2</v>
      </c>
      <c r="D37" s="100">
        <v>5.7980003638745101E-2</v>
      </c>
      <c r="E37" s="100">
        <v>5.7970834580840382E-2</v>
      </c>
      <c r="F37" s="100">
        <v>5.6152832185203415E-2</v>
      </c>
      <c r="G37" s="100">
        <v>5.122220750801007E-2</v>
      </c>
      <c r="H37" s="100">
        <v>4.9959995431432945E-2</v>
      </c>
      <c r="I37" s="100">
        <v>4.5468771492307297E-2</v>
      </c>
      <c r="J37" s="100">
        <v>4.6362457792438291E-2</v>
      </c>
      <c r="K37" s="100">
        <v>5.2290815621107767E-2</v>
      </c>
      <c r="L37" s="100">
        <v>5.9408010744034095E-2</v>
      </c>
      <c r="M37" s="100">
        <v>5.704545414869526E-2</v>
      </c>
      <c r="N37" s="100">
        <v>5.5319334810340522E-2</v>
      </c>
      <c r="O37" s="100">
        <v>5.7015414208005447E-2</v>
      </c>
      <c r="P37" s="100">
        <v>5.9138561934920529E-2</v>
      </c>
      <c r="Q37" s="100">
        <v>6.1075286237858829E-2</v>
      </c>
      <c r="R37" s="100">
        <v>6.3349683905552137E-2</v>
      </c>
      <c r="S37" s="100">
        <v>6.6014960689637497E-2</v>
      </c>
      <c r="T37" s="100">
        <v>6.77302842996233E-2</v>
      </c>
      <c r="U37" s="100">
        <v>6.8462557271424002E-2</v>
      </c>
    </row>
    <row r="38" spans="1:21" x14ac:dyDescent="0.2">
      <c r="A38" s="98" t="s">
        <v>119</v>
      </c>
      <c r="B38" s="99" t="s">
        <v>86</v>
      </c>
      <c r="C38" s="100">
        <v>6.100157390552513E-2</v>
      </c>
      <c r="D38" s="100">
        <v>6.3200852114392927E-2</v>
      </c>
      <c r="E38" s="100">
        <v>6.6730344148448917E-2</v>
      </c>
      <c r="F38" s="100">
        <v>6.1692063842423692E-2</v>
      </c>
      <c r="G38" s="100">
        <v>5.8285654461918704E-2</v>
      </c>
      <c r="H38" s="100">
        <v>5.6850617566216337E-2</v>
      </c>
      <c r="I38" s="100">
        <v>5.8589829208525665E-2</v>
      </c>
      <c r="J38" s="100">
        <v>5.6919114857497559E-2</v>
      </c>
      <c r="K38" s="100">
        <v>5.5867000718160587E-2</v>
      </c>
      <c r="L38" s="100">
        <v>5.8267870558664711E-2</v>
      </c>
      <c r="M38" s="100">
        <v>5.7689368157660147E-2</v>
      </c>
      <c r="N38" s="100">
        <v>5.2028299833745878E-2</v>
      </c>
      <c r="O38" s="100">
        <v>5.1595701030687641E-2</v>
      </c>
      <c r="P38" s="100">
        <v>5.1700740940568951E-2</v>
      </c>
      <c r="Q38" s="100">
        <v>5.2710499499724735E-2</v>
      </c>
      <c r="R38" s="100">
        <v>5.1965617143379335E-2</v>
      </c>
      <c r="S38" s="100">
        <v>5.0965617143379348E-2</v>
      </c>
      <c r="T38" s="100">
        <v>5.096561714337932E-2</v>
      </c>
      <c r="U38" s="100">
        <v>5.07656171433793E-2</v>
      </c>
    </row>
    <row r="39" spans="1:21" x14ac:dyDescent="0.2">
      <c r="A39" s="98" t="s">
        <v>120</v>
      </c>
      <c r="B39" s="99" t="s">
        <v>86</v>
      </c>
      <c r="C39" s="100">
        <v>5.6518054905839971E-2</v>
      </c>
      <c r="D39" s="100">
        <v>7.9453024321246901E-2</v>
      </c>
      <c r="E39" s="100">
        <v>8.1519901036335371E-2</v>
      </c>
      <c r="F39" s="100">
        <v>8.125886376783989E-2</v>
      </c>
      <c r="G39" s="100">
        <v>8.7962060224518787E-2</v>
      </c>
      <c r="H39" s="100">
        <v>8.4066392767312162E-2</v>
      </c>
      <c r="I39" s="100">
        <v>8.3515879738257567E-2</v>
      </c>
      <c r="J39" s="100">
        <v>9.0064177477516119E-2</v>
      </c>
      <c r="K39" s="100">
        <v>8.8122464044040463E-2</v>
      </c>
      <c r="L39" s="100">
        <v>8.9871370151500152E-2</v>
      </c>
      <c r="M39" s="100">
        <v>9.1654855617849793E-2</v>
      </c>
      <c r="N39" s="100">
        <v>8.5209493955743593E-2</v>
      </c>
      <c r="O39" s="100">
        <v>8.0099034754066989E-2</v>
      </c>
      <c r="P39" s="100">
        <v>7.6278655992267339E-2</v>
      </c>
      <c r="Q39" s="100">
        <v>8.4343420633636951E-2</v>
      </c>
      <c r="R39" s="100">
        <v>9.1895422610414557E-2</v>
      </c>
      <c r="S39" s="100">
        <v>9.0601103245962739E-2</v>
      </c>
      <c r="T39" s="100">
        <v>9.1287436103002328E-2</v>
      </c>
      <c r="U39" s="100">
        <v>9.9557177777123793E-2</v>
      </c>
    </row>
    <row r="40" spans="1:21" x14ac:dyDescent="0.2">
      <c r="A40" s="98" t="s">
        <v>121</v>
      </c>
      <c r="B40" s="99" t="s">
        <v>86</v>
      </c>
      <c r="C40" s="100">
        <v>4.6543075245365315E-2</v>
      </c>
      <c r="D40" s="100">
        <v>5.765756969193965E-2</v>
      </c>
      <c r="E40" s="100">
        <v>5.7199866977053544E-2</v>
      </c>
      <c r="F40" s="100">
        <v>5.915936607933852E-2</v>
      </c>
      <c r="G40" s="100">
        <v>5.0044791921166218E-2</v>
      </c>
      <c r="H40" s="100">
        <v>4.0489612857009381E-2</v>
      </c>
      <c r="I40" s="100">
        <v>3.3369613615000251E-2</v>
      </c>
      <c r="J40" s="100">
        <v>3.9819283870243576E-2</v>
      </c>
      <c r="K40" s="100">
        <v>3.6428273607057429E-2</v>
      </c>
      <c r="L40" s="100">
        <v>3.9684944314965921E-2</v>
      </c>
      <c r="M40" s="100">
        <v>2.9510795621634816E-2</v>
      </c>
      <c r="N40" s="100">
        <v>2.9602767775946788E-2</v>
      </c>
      <c r="O40" s="100">
        <v>3.5628622844178934E-2</v>
      </c>
      <c r="P40" s="100">
        <v>3.9655033723032515E-2</v>
      </c>
      <c r="Q40" s="100">
        <v>4.6336605734434738E-2</v>
      </c>
      <c r="R40" s="100">
        <v>7.0483791047579694E-2</v>
      </c>
      <c r="S40" s="100">
        <v>8.2416153912817383E-2</v>
      </c>
      <c r="T40" s="100">
        <v>7.4758437124022817E-2</v>
      </c>
      <c r="U40" s="100">
        <v>5.8421866177536932E-2</v>
      </c>
    </row>
    <row r="41" spans="1:21" x14ac:dyDescent="0.2">
      <c r="A41" s="98" t="s">
        <v>122</v>
      </c>
      <c r="B41" s="99" t="s">
        <v>86</v>
      </c>
      <c r="C41" s="100">
        <v>5.6825640564778332E-2</v>
      </c>
      <c r="D41" s="100">
        <v>6.0099306414521159E-2</v>
      </c>
      <c r="E41" s="100">
        <v>6.2290135746591931E-2</v>
      </c>
      <c r="F41" s="100">
        <v>6.2040040371797472E-2</v>
      </c>
      <c r="G41" s="100">
        <v>5.9661789735536354E-2</v>
      </c>
      <c r="H41" s="100">
        <v>5.7552490722893153E-2</v>
      </c>
      <c r="I41" s="100">
        <v>5.4965673303084668E-2</v>
      </c>
      <c r="J41" s="100">
        <v>5.1640039797194781E-2</v>
      </c>
      <c r="K41" s="100">
        <v>5.3167767169066522E-2</v>
      </c>
      <c r="L41" s="100">
        <v>6.3625556730099314E-2</v>
      </c>
      <c r="M41" s="100">
        <v>6.885946596363994E-2</v>
      </c>
      <c r="N41" s="100">
        <v>7.0825713093099624E-2</v>
      </c>
      <c r="O41" s="100">
        <v>7.0472724370141016E-2</v>
      </c>
      <c r="P41" s="100">
        <v>7.3101976535052654E-2</v>
      </c>
      <c r="Q41" s="100">
        <v>7.2301065946491702E-2</v>
      </c>
      <c r="R41" s="100">
        <v>7.2172395077659851E-2</v>
      </c>
      <c r="S41" s="100">
        <v>6.9934849998946891E-2</v>
      </c>
      <c r="T41" s="100">
        <v>6.9368956843061325E-2</v>
      </c>
      <c r="U41" s="100">
        <v>6.9025386588255314E-2</v>
      </c>
    </row>
    <row r="42" spans="1:21" x14ac:dyDescent="0.2">
      <c r="A42" s="98" t="s">
        <v>123</v>
      </c>
      <c r="B42" s="99" t="s">
        <v>86</v>
      </c>
      <c r="C42" s="100">
        <v>5.8726655138890312E-2</v>
      </c>
      <c r="D42" s="100">
        <v>5.9003644063107215E-2</v>
      </c>
      <c r="E42" s="100">
        <v>6.0835331921781227E-2</v>
      </c>
      <c r="F42" s="100">
        <v>6.0633290476093053E-2</v>
      </c>
      <c r="G42" s="100">
        <v>6.2413526561210055E-2</v>
      </c>
      <c r="H42" s="100">
        <v>6.2522005979967279E-2</v>
      </c>
      <c r="I42" s="100">
        <v>6.3290268876744382E-2</v>
      </c>
      <c r="J42" s="100">
        <v>6.5675702092783519E-2</v>
      </c>
      <c r="K42" s="100">
        <v>6.5606321510613894E-2</v>
      </c>
      <c r="L42" s="100">
        <v>6.4988877742399795E-2</v>
      </c>
      <c r="M42" s="100">
        <v>6.4942636033280418E-2</v>
      </c>
      <c r="N42" s="100">
        <v>5.9417039340651671E-2</v>
      </c>
      <c r="O42" s="100">
        <v>6.8332115136323895E-2</v>
      </c>
      <c r="P42" s="100">
        <v>6.7261181532095649E-2</v>
      </c>
      <c r="Q42" s="100">
        <v>6.7768157419135652E-2</v>
      </c>
      <c r="R42" s="100">
        <v>6.7952412162641793E-2</v>
      </c>
      <c r="S42" s="100">
        <v>6.692203334540929E-2</v>
      </c>
      <c r="T42" s="100">
        <v>6.8274647790357357E-2</v>
      </c>
      <c r="U42" s="100">
        <v>6.788492809852946E-2</v>
      </c>
    </row>
    <row r="43" spans="1:21" x14ac:dyDescent="0.2">
      <c r="A43" s="98" t="s">
        <v>124</v>
      </c>
      <c r="B43" s="99" t="s">
        <v>86</v>
      </c>
      <c r="C43" s="100">
        <v>0.12453100977250306</v>
      </c>
      <c r="D43" s="100">
        <v>0.11310667768723601</v>
      </c>
      <c r="E43" s="100">
        <v>0.11955697399527188</v>
      </c>
      <c r="F43" s="100">
        <v>0.11466405100539481</v>
      </c>
      <c r="G43" s="100">
        <v>0.1138831351795756</v>
      </c>
      <c r="H43" s="100">
        <v>0.11230530287866319</v>
      </c>
      <c r="I43" s="100">
        <v>0.10905530549247318</v>
      </c>
      <c r="J43" s="100">
        <v>0.11300498354839811</v>
      </c>
      <c r="K43" s="100">
        <v>0.11259931732370186</v>
      </c>
      <c r="L43" s="100">
        <v>0.12280070133718808</v>
      </c>
      <c r="M43" s="100">
        <v>0.12171670064379313</v>
      </c>
      <c r="N43" s="100">
        <v>0.12405189321465629</v>
      </c>
      <c r="O43" s="100">
        <v>0.12245651792785331</v>
      </c>
      <c r="P43" s="100">
        <v>0.12002863300028632</v>
      </c>
      <c r="Q43" s="100">
        <v>0.11674462932300667</v>
      </c>
      <c r="R43" s="100">
        <v>0.11807129228304909</v>
      </c>
      <c r="S43" s="100">
        <v>0.11562563032431755</v>
      </c>
      <c r="T43" s="100">
        <v>0.11745527997159107</v>
      </c>
      <c r="U43" s="100">
        <v>0.11918090460122098</v>
      </c>
    </row>
    <row r="44" spans="1:21" x14ac:dyDescent="0.2">
      <c r="A44" s="98" t="s">
        <v>125</v>
      </c>
      <c r="B44" s="99" t="s">
        <v>86</v>
      </c>
      <c r="C44" s="100">
        <v>0.12785276073619631</v>
      </c>
      <c r="D44" s="100">
        <v>0.12428176021301943</v>
      </c>
      <c r="E44" s="100">
        <v>0.12870987025452341</v>
      </c>
      <c r="F44" s="100">
        <v>0.14132795652884711</v>
      </c>
      <c r="G44" s="100">
        <v>0.13698363211223694</v>
      </c>
      <c r="H44" s="100">
        <v>0.13704933074265976</v>
      </c>
      <c r="I44" s="100">
        <v>0.13714375000000001</v>
      </c>
      <c r="J44" s="100">
        <v>0.13256355787021173</v>
      </c>
      <c r="K44" s="100">
        <v>0.13167808399364417</v>
      </c>
      <c r="L44" s="100">
        <v>0.14611615390794441</v>
      </c>
      <c r="M44" s="100">
        <v>0.14319023808906969</v>
      </c>
      <c r="N44" s="100">
        <v>0.14604429577821701</v>
      </c>
      <c r="O44" s="100">
        <v>0.1459445037353255</v>
      </c>
      <c r="P44" s="100">
        <v>0.14297684212847356</v>
      </c>
      <c r="Q44" s="100">
        <v>0.13267954185382252</v>
      </c>
      <c r="R44" s="100">
        <v>0.1277301927194861</v>
      </c>
      <c r="S44" s="100">
        <v>0.12201057857675955</v>
      </c>
      <c r="T44" s="100">
        <v>0.11982533106684447</v>
      </c>
      <c r="U44" s="100">
        <v>0.118485538425917</v>
      </c>
    </row>
    <row r="45" spans="1:21" x14ac:dyDescent="0.2">
      <c r="A45" s="98" t="s">
        <v>126</v>
      </c>
      <c r="B45" s="99" t="s">
        <v>86</v>
      </c>
      <c r="C45" s="100">
        <v>7.8162791938952494E-2</v>
      </c>
      <c r="D45" s="100">
        <v>8.0955212164891377E-2</v>
      </c>
      <c r="E45" s="100">
        <v>8.6160579107443069E-2</v>
      </c>
      <c r="F45" s="100">
        <v>9.0557440234103406E-2</v>
      </c>
      <c r="G45" s="100">
        <v>8.6802240302190012E-2</v>
      </c>
      <c r="H45" s="100">
        <v>8.7000307204041991E-2</v>
      </c>
      <c r="I45" s="100">
        <v>8.6125077502321526E-2</v>
      </c>
      <c r="J45" s="100">
        <v>8.3242776196662746E-2</v>
      </c>
      <c r="K45" s="100">
        <v>8.3076113343622957E-2</v>
      </c>
      <c r="L45" s="100">
        <v>8.9570576497255111E-2</v>
      </c>
      <c r="M45" s="100">
        <v>8.9235889587892803E-2</v>
      </c>
      <c r="N45" s="100">
        <v>8.6746964057063447E-2</v>
      </c>
      <c r="O45" s="100">
        <v>8.85233473040795E-2</v>
      </c>
      <c r="P45" s="100">
        <v>8.948158769077004E-2</v>
      </c>
      <c r="Q45" s="100">
        <v>8.7985990969887504E-2</v>
      </c>
      <c r="R45" s="100">
        <v>8.6552171849715254E-2</v>
      </c>
      <c r="S45" s="100">
        <v>8.7956140847610845E-2</v>
      </c>
      <c r="T45" s="100">
        <v>9.1491692434737454E-2</v>
      </c>
      <c r="U45" s="100">
        <v>9.7380151969126361E-2</v>
      </c>
    </row>
    <row r="46" spans="1:21" x14ac:dyDescent="0.2">
      <c r="A46" s="98" t="s">
        <v>127</v>
      </c>
      <c r="B46" s="99" t="s">
        <v>86</v>
      </c>
      <c r="C46" s="100">
        <v>5.5516951707986848E-3</v>
      </c>
      <c r="D46" s="100">
        <v>1.054931572826953E-2</v>
      </c>
      <c r="E46" s="100">
        <v>1.2983620107581653E-2</v>
      </c>
      <c r="F46" s="100">
        <v>1.576043395531939E-2</v>
      </c>
      <c r="G46" s="100">
        <v>2.3403605104228967E-2</v>
      </c>
      <c r="H46" s="100">
        <v>2.4824678975637844E-2</v>
      </c>
      <c r="I46" s="100">
        <v>2.8540887869683906E-2</v>
      </c>
      <c r="J46" s="100">
        <v>3.7282752300270637E-2</v>
      </c>
      <c r="K46" s="100">
        <v>4.6144412271332411E-2</v>
      </c>
      <c r="L46" s="100">
        <v>3.6610054813241297E-2</v>
      </c>
      <c r="M46" s="100">
        <v>4.1312647075755687E-2</v>
      </c>
      <c r="N46" s="100">
        <v>4.817980614366979E-2</v>
      </c>
      <c r="O46" s="100">
        <v>4.814799638678588E-2</v>
      </c>
      <c r="P46" s="100">
        <v>4.6851262329439522E-2</v>
      </c>
      <c r="Q46" s="100">
        <v>4.6917173005327981E-2</v>
      </c>
      <c r="R46" s="100">
        <v>5.0310648069783283E-2</v>
      </c>
      <c r="S46" s="100">
        <v>4.6420576815541015E-2</v>
      </c>
      <c r="T46" s="100">
        <v>3.5823058607785618E-2</v>
      </c>
      <c r="U46" s="100">
        <v>3.8760729015657275E-2</v>
      </c>
    </row>
    <row r="47" spans="1:21" x14ac:dyDescent="0.2">
      <c r="A47" s="98" t="s">
        <v>128</v>
      </c>
      <c r="B47" s="99" t="s">
        <v>86</v>
      </c>
      <c r="C47" s="100">
        <v>0.15518662900000002</v>
      </c>
      <c r="D47" s="100">
        <v>0.15749464499999999</v>
      </c>
      <c r="E47" s="100">
        <v>0.16035286800000001</v>
      </c>
      <c r="F47" s="100">
        <v>0.16288208600000001</v>
      </c>
      <c r="G47" s="100">
        <v>0.16085580299999999</v>
      </c>
      <c r="H47" s="100">
        <v>0.15650788399999999</v>
      </c>
      <c r="I47" s="100">
        <v>0.15387573899999998</v>
      </c>
      <c r="J47" s="100">
        <v>0.15342483100000001</v>
      </c>
      <c r="K47" s="100">
        <v>0.15597206699999999</v>
      </c>
      <c r="L47" s="100">
        <v>0.17509870000000002</v>
      </c>
      <c r="M47" s="100">
        <v>0.17294246099999999</v>
      </c>
      <c r="N47" s="100">
        <v>0.16796075899999999</v>
      </c>
      <c r="O47" s="100">
        <v>0.16603623599999998</v>
      </c>
      <c r="P47" s="100">
        <v>0.16418188099999997</v>
      </c>
      <c r="Q47" s="100">
        <v>0.16234185400000001</v>
      </c>
      <c r="R47" s="100">
        <v>0.16058789200000001</v>
      </c>
      <c r="S47" s="100">
        <v>0.15847968200000001</v>
      </c>
      <c r="T47" s="100">
        <v>0.15493859199999999</v>
      </c>
      <c r="U47" s="100">
        <v>0.15307680299999998</v>
      </c>
    </row>
    <row r="48" spans="1:21" x14ac:dyDescent="0.2">
      <c r="A48" s="98" t="s">
        <v>129</v>
      </c>
      <c r="B48" s="99" t="s">
        <v>86</v>
      </c>
      <c r="C48" s="100">
        <v>0.14787123738908697</v>
      </c>
      <c r="D48" s="100">
        <v>0.1442417518820148</v>
      </c>
      <c r="E48" s="100">
        <v>0.13893931931238837</v>
      </c>
      <c r="F48" s="100">
        <v>0.14183617511241492</v>
      </c>
      <c r="G48" s="100">
        <v>0.13759332261106827</v>
      </c>
      <c r="H48" s="100">
        <v>0.13389004346508193</v>
      </c>
      <c r="I48" s="100">
        <v>0.13088150922617472</v>
      </c>
      <c r="J48" s="100">
        <v>0.12443432677932476</v>
      </c>
      <c r="K48" s="100">
        <v>0.11359576958993159</v>
      </c>
      <c r="L48" s="100">
        <v>0.11993049347788359</v>
      </c>
      <c r="M48" s="100">
        <v>0.11731593643487109</v>
      </c>
      <c r="N48" s="100">
        <v>0.1238795397371743</v>
      </c>
      <c r="O48" s="100">
        <v>0.12052497468327307</v>
      </c>
      <c r="P48" s="100">
        <v>9.71590436513632E-2</v>
      </c>
      <c r="Q48" s="100">
        <v>9.3654748056085244E-2</v>
      </c>
      <c r="R48" s="100">
        <v>9.0415079744380233E-2</v>
      </c>
      <c r="S48" s="100">
        <v>9.2564479510426415E-2</v>
      </c>
      <c r="T48" s="100">
        <v>9.3102855460227923E-2</v>
      </c>
      <c r="U48" s="100">
        <v>9.0357448009918795E-2</v>
      </c>
    </row>
    <row r="49" spans="1:21" x14ac:dyDescent="0.2">
      <c r="A49" s="98" t="s">
        <v>130</v>
      </c>
      <c r="B49" s="99" t="s">
        <v>86</v>
      </c>
      <c r="C49" s="100">
        <v>0.12910700909407952</v>
      </c>
      <c r="D49" s="100">
        <v>0.12686380295457955</v>
      </c>
      <c r="E49" s="100">
        <v>0.1290893701945362</v>
      </c>
      <c r="F49" s="100">
        <v>0.1183805302572295</v>
      </c>
      <c r="G49" s="100">
        <v>0.10810754647594562</v>
      </c>
      <c r="H49" s="100">
        <v>0.11294150311030519</v>
      </c>
      <c r="I49" s="100">
        <v>0.10766752777942809</v>
      </c>
      <c r="J49" s="100">
        <v>0.1034155659863087</v>
      </c>
      <c r="K49" s="100">
        <v>9.9850972622964662E-2</v>
      </c>
      <c r="L49" s="100">
        <v>9.5589404481194157E-2</v>
      </c>
      <c r="M49" s="100">
        <v>0.10121997545386317</v>
      </c>
      <c r="N49" s="100">
        <v>0.10015164836740881</v>
      </c>
      <c r="O49" s="100">
        <v>0.11188326325545177</v>
      </c>
      <c r="P49" s="100">
        <v>0.10525160717749679</v>
      </c>
      <c r="Q49" s="100">
        <v>0.11182787238466219</v>
      </c>
      <c r="R49" s="100">
        <v>0.10581727326388321</v>
      </c>
      <c r="S49" s="100">
        <v>9.8101783151398878E-2</v>
      </c>
      <c r="T49" s="100">
        <v>0.12162702898987425</v>
      </c>
      <c r="U49" s="100">
        <v>0.12373246791649509</v>
      </c>
    </row>
    <row r="50" spans="1:21" x14ac:dyDescent="0.2">
      <c r="A50" s="98" t="s">
        <v>131</v>
      </c>
      <c r="B50" s="99" t="s">
        <v>86</v>
      </c>
      <c r="C50" s="100">
        <v>4.6103329833630628E-2</v>
      </c>
      <c r="D50" s="100">
        <v>5.0304799605517869E-2</v>
      </c>
      <c r="E50" s="100">
        <v>5.2207357463958035E-2</v>
      </c>
      <c r="F50" s="100">
        <v>4.1532418337519098E-2</v>
      </c>
      <c r="G50" s="100">
        <v>3.1851964527158834E-2</v>
      </c>
      <c r="H50" s="100">
        <v>3.4979629724628682E-2</v>
      </c>
      <c r="I50" s="100">
        <v>3.5118949577061929E-2</v>
      </c>
      <c r="J50" s="100">
        <v>3.27101191248119E-2</v>
      </c>
      <c r="K50" s="100">
        <v>3.5801075580533033E-2</v>
      </c>
      <c r="L50" s="100">
        <v>3.9454769494514971E-2</v>
      </c>
      <c r="M50" s="100">
        <v>3.6433139411516234E-2</v>
      </c>
      <c r="N50" s="100">
        <v>3.5794593283327063E-2</v>
      </c>
      <c r="O50" s="100">
        <v>3.6817002239428138E-2</v>
      </c>
      <c r="P50" s="100">
        <v>4.0189236733622007E-2</v>
      </c>
      <c r="Q50" s="100">
        <v>4.4409165396680959E-2</v>
      </c>
      <c r="R50" s="100">
        <v>4.9345117588509145E-2</v>
      </c>
      <c r="S50" s="100">
        <v>4.5272815237949876E-2</v>
      </c>
      <c r="T50" s="100">
        <v>4.5922639024902304E-2</v>
      </c>
      <c r="U50" s="100">
        <v>4.6175070397944128E-2</v>
      </c>
    </row>
    <row r="51" spans="1:21" x14ac:dyDescent="0.2">
      <c r="A51" s="98" t="s">
        <v>132</v>
      </c>
      <c r="B51" s="99" t="s">
        <v>86</v>
      </c>
      <c r="C51" s="100">
        <v>0</v>
      </c>
      <c r="D51" s="100">
        <v>5.5464966212457376E-2</v>
      </c>
      <c r="E51" s="100">
        <v>7.0321358237230833E-2</v>
      </c>
      <c r="F51" s="100">
        <v>7.0577190576297646E-2</v>
      </c>
      <c r="G51" s="100">
        <v>7.0672430182081372E-2</v>
      </c>
      <c r="H51" s="100">
        <v>7.003156587119741E-2</v>
      </c>
      <c r="I51" s="100">
        <v>6.7558719519600463E-2</v>
      </c>
      <c r="J51" s="100">
        <v>7.2392385560910447E-2</v>
      </c>
      <c r="K51" s="100">
        <v>7.8844877323093643E-2</v>
      </c>
      <c r="L51" s="100">
        <v>9.4837676322595113E-2</v>
      </c>
      <c r="M51" s="100">
        <v>9.7560998399447735E-2</v>
      </c>
      <c r="N51" s="100">
        <v>9.1636545812932055E-2</v>
      </c>
      <c r="O51" s="100">
        <v>9.4916497927321528E-2</v>
      </c>
      <c r="P51" s="100">
        <v>9.3518952369523373E-2</v>
      </c>
      <c r="Q51" s="100">
        <v>9.3174891548384056E-2</v>
      </c>
      <c r="R51" s="100">
        <v>9.9745908429639318E-2</v>
      </c>
      <c r="S51" s="100">
        <v>0.10020005956651232</v>
      </c>
      <c r="T51" s="100">
        <v>9.9384884209465577E-2</v>
      </c>
      <c r="U51" s="100">
        <v>9.9263929517413682E-2</v>
      </c>
    </row>
    <row r="52" spans="1:21" x14ac:dyDescent="0.2">
      <c r="A52" s="98" t="s">
        <v>133</v>
      </c>
      <c r="B52" s="99" t="s">
        <v>86</v>
      </c>
      <c r="C52" s="100">
        <v>0</v>
      </c>
      <c r="D52" s="100">
        <v>0</v>
      </c>
      <c r="E52" s="100">
        <v>7.7350348679260966E-2</v>
      </c>
      <c r="F52" s="100">
        <v>7.7792235232541085E-2</v>
      </c>
      <c r="G52" s="100">
        <v>7.3745265097873575E-2</v>
      </c>
      <c r="H52" s="100">
        <v>7.4197136235994082E-2</v>
      </c>
      <c r="I52" s="100">
        <v>7.2759131639291513E-2</v>
      </c>
      <c r="J52" s="100">
        <v>6.7351747324521358E-2</v>
      </c>
      <c r="K52" s="100">
        <v>6.747229773021679E-2</v>
      </c>
      <c r="L52" s="100">
        <v>7.0236000045919483E-2</v>
      </c>
      <c r="M52" s="100">
        <v>6.8082657763583007E-2</v>
      </c>
      <c r="N52" s="100">
        <v>6.7670738871271882E-2</v>
      </c>
      <c r="O52" s="100">
        <v>7.4312820206604166E-2</v>
      </c>
      <c r="P52" s="100">
        <v>7.7974629112018912E-2</v>
      </c>
      <c r="Q52" s="100">
        <v>8.4886478318055889E-2</v>
      </c>
      <c r="R52" s="100">
        <v>8.2211219771676405E-2</v>
      </c>
      <c r="S52" s="100">
        <v>7.977891784158854E-2</v>
      </c>
      <c r="T52" s="100">
        <v>6.5622478386167152E-2</v>
      </c>
      <c r="U52" s="100">
        <v>5.3877495830891957E-2</v>
      </c>
    </row>
    <row r="53" spans="1:21" x14ac:dyDescent="0.2">
      <c r="A53" s="98" t="s">
        <v>134</v>
      </c>
      <c r="B53" s="99" t="s">
        <v>86</v>
      </c>
      <c r="C53" s="100">
        <v>0</v>
      </c>
      <c r="D53" s="100">
        <v>0</v>
      </c>
      <c r="E53" s="100">
        <v>0</v>
      </c>
      <c r="F53" s="100">
        <v>0</v>
      </c>
      <c r="G53" s="100">
        <v>0</v>
      </c>
      <c r="H53" s="100">
        <v>0</v>
      </c>
      <c r="I53" s="100">
        <v>8.8244376629374774E-2</v>
      </c>
      <c r="J53" s="100">
        <v>8.8256641712603223E-2</v>
      </c>
      <c r="K53" s="100">
        <v>9.0766126941391037E-2</v>
      </c>
      <c r="L53" s="100">
        <v>0.10010444489773775</v>
      </c>
      <c r="M53" s="100">
        <v>9.9496298639916936E-2</v>
      </c>
      <c r="N53" s="100">
        <v>0.10019333838345922</v>
      </c>
      <c r="O53" s="100">
        <v>0.10197108360068485</v>
      </c>
      <c r="P53" s="100">
        <v>0.10410640492504827</v>
      </c>
      <c r="Q53" s="100">
        <v>0.10597541154904874</v>
      </c>
      <c r="R53" s="100">
        <v>0.10713373286557432</v>
      </c>
      <c r="S53" s="100">
        <v>0.1095631232414728</v>
      </c>
      <c r="T53" s="100">
        <v>0</v>
      </c>
      <c r="U53" s="100">
        <v>0</v>
      </c>
    </row>
    <row r="54" spans="1:21" x14ac:dyDescent="0.2">
      <c r="A54" s="98" t="s">
        <v>135</v>
      </c>
      <c r="B54" s="99" t="s">
        <v>86</v>
      </c>
      <c r="C54" s="100">
        <v>1.5725833578043476E-2</v>
      </c>
      <c r="D54" s="100">
        <v>1.4226150640532828E-2</v>
      </c>
      <c r="E54" s="100">
        <v>1.8129155237143972E-2</v>
      </c>
      <c r="F54" s="100">
        <v>1.258604560690813E-2</v>
      </c>
      <c r="G54" s="100">
        <v>9.8263521025845745E-3</v>
      </c>
      <c r="H54" s="100">
        <v>8.4860193712438942E-3</v>
      </c>
      <c r="I54" s="100">
        <v>7.7003935803066506E-3</v>
      </c>
      <c r="J54" s="100">
        <v>8.3770681490559773E-3</v>
      </c>
      <c r="K54" s="100">
        <v>6.3732833625825651E-3</v>
      </c>
      <c r="L54" s="100">
        <v>9.956990771737952E-3</v>
      </c>
      <c r="M54" s="100">
        <v>9.6391496195690624E-3</v>
      </c>
      <c r="N54" s="100">
        <v>7.9309160138103588E-3</v>
      </c>
      <c r="O54" s="100">
        <v>8.7326804549682866E-3</v>
      </c>
      <c r="P54" s="100">
        <v>1.0101579525190717E-2</v>
      </c>
      <c r="Q54" s="100">
        <v>1.0453758924008632E-2</v>
      </c>
      <c r="R54" s="100">
        <v>1.5542889621220494E-2</v>
      </c>
      <c r="S54" s="100">
        <v>2.0857436876676173E-2</v>
      </c>
      <c r="T54" s="100">
        <v>2.0006322920805883E-2</v>
      </c>
      <c r="U54" s="100">
        <v>2.3006861960606924E-2</v>
      </c>
    </row>
    <row r="55" spans="1:21" x14ac:dyDescent="0.2">
      <c r="A55" s="98" t="s">
        <v>136</v>
      </c>
      <c r="B55" s="99" t="s">
        <v>86</v>
      </c>
      <c r="C55" s="100">
        <v>0.19252123804062843</v>
      </c>
      <c r="D55" s="100">
        <v>0.13712946995624978</v>
      </c>
      <c r="E55" s="100">
        <v>0.14461801972671254</v>
      </c>
      <c r="F55" s="100">
        <v>0.17019250069927272</v>
      </c>
      <c r="G55" s="100">
        <v>0.1351833697646857</v>
      </c>
      <c r="H55" s="100">
        <v>0.12093818750205319</v>
      </c>
      <c r="I55" s="100">
        <v>0.11139206362154287</v>
      </c>
      <c r="J55" s="100">
        <v>0.11025467204043032</v>
      </c>
      <c r="K55" s="100">
        <v>0.10721323348056896</v>
      </c>
      <c r="L55" s="100">
        <v>8.5124462835180589E-2</v>
      </c>
      <c r="M55" s="100">
        <v>8.4167841302157875E-2</v>
      </c>
      <c r="N55" s="100">
        <v>8.1132981967182632E-2</v>
      </c>
      <c r="O55" s="100">
        <v>8.1795667222916299E-2</v>
      </c>
      <c r="P55" s="100">
        <v>8.2128495773320556E-2</v>
      </c>
      <c r="Q55" s="100">
        <v>8.2467792008320287E-2</v>
      </c>
      <c r="R55" s="100">
        <v>8.2137819391165406E-2</v>
      </c>
      <c r="S55" s="100">
        <v>8.1834882952178403E-2</v>
      </c>
      <c r="T55" s="100">
        <v>8.1595107033154604E-2</v>
      </c>
      <c r="U55" s="100">
        <v>7.9467012833245129E-2</v>
      </c>
    </row>
    <row r="56" spans="1:21" x14ac:dyDescent="0.2">
      <c r="A56" s="98" t="s">
        <v>137</v>
      </c>
      <c r="B56" s="99" t="s">
        <v>86</v>
      </c>
      <c r="C56" s="100">
        <v>0.10779836584678111</v>
      </c>
      <c r="D56" s="100">
        <v>0.10177227092638567</v>
      </c>
      <c r="E56" s="100">
        <v>0.10269043009576979</v>
      </c>
      <c r="F56" s="100">
        <v>0.10211416393382386</v>
      </c>
      <c r="G56" s="100">
        <v>0.10156927622104606</v>
      </c>
      <c r="H56" s="100">
        <v>9.8319258339112203E-2</v>
      </c>
      <c r="I56" s="100">
        <v>9.2140712971953989E-2</v>
      </c>
      <c r="J56" s="100">
        <v>9.4223951152255264E-2</v>
      </c>
      <c r="K56" s="100">
        <v>0.11110189516790607</v>
      </c>
      <c r="L56" s="100">
        <v>0.12580359200501065</v>
      </c>
      <c r="M56" s="100">
        <v>0.11637925762441442</v>
      </c>
      <c r="N56" s="100">
        <v>0.10653584222831922</v>
      </c>
      <c r="O56" s="100">
        <v>0.10266023376781234</v>
      </c>
      <c r="P56" s="100">
        <v>0.10608864859383024</v>
      </c>
      <c r="Q56" s="100">
        <v>0.10781015483129366</v>
      </c>
      <c r="R56" s="100">
        <v>0.11320447743343141</v>
      </c>
      <c r="S56" s="100">
        <v>0.11455247147026376</v>
      </c>
      <c r="T56" s="100">
        <v>0.11269474811053257</v>
      </c>
      <c r="U56" s="100">
        <v>0.11005099169515122</v>
      </c>
    </row>
    <row r="57" spans="1:21" x14ac:dyDescent="0.2">
      <c r="A57" s="98" t="s">
        <v>138</v>
      </c>
      <c r="B57" s="99" t="s">
        <v>86</v>
      </c>
      <c r="C57" s="100">
        <v>8.8794609431934776E-2</v>
      </c>
      <c r="D57" s="100">
        <v>8.7000398785980704E-2</v>
      </c>
      <c r="E57" s="100">
        <v>9.3870330348388112E-2</v>
      </c>
      <c r="F57" s="100">
        <v>0.10038774639244886</v>
      </c>
      <c r="G57" s="100">
        <v>0.1097597500215414</v>
      </c>
      <c r="H57" s="100">
        <v>0.12087570080873328</v>
      </c>
      <c r="I57" s="100">
        <v>0.11615252421182445</v>
      </c>
      <c r="J57" s="100">
        <v>0.11501045942649805</v>
      </c>
      <c r="K57" s="100">
        <v>0.1292375495060431</v>
      </c>
      <c r="L57" s="100">
        <v>0.12434638213738765</v>
      </c>
      <c r="M57" s="100">
        <v>0.13676831883409951</v>
      </c>
      <c r="N57" s="100">
        <v>0.12705814544733832</v>
      </c>
      <c r="O57" s="100">
        <v>0.11422440302865072</v>
      </c>
      <c r="P57" s="100">
        <v>0.11879112082069336</v>
      </c>
      <c r="Q57" s="100">
        <v>0.11551086943602015</v>
      </c>
      <c r="R57" s="100">
        <v>0.11872543295218749</v>
      </c>
      <c r="S57" s="100">
        <v>0.13953205158069124</v>
      </c>
      <c r="T57" s="100">
        <v>0.1419165674799848</v>
      </c>
      <c r="U57" s="100">
        <v>0.13751717742275604</v>
      </c>
    </row>
    <row r="58" spans="1:21" x14ac:dyDescent="0.2">
      <c r="A58" s="98" t="s">
        <v>139</v>
      </c>
      <c r="B58" s="99" t="s">
        <v>86</v>
      </c>
      <c r="C58" s="100">
        <v>5.2599369612680469E-2</v>
      </c>
      <c r="D58" s="100">
        <v>5.2465147233141239E-2</v>
      </c>
      <c r="E58" s="100">
        <v>5.9641586131072552E-2</v>
      </c>
      <c r="F58" s="100">
        <v>5.4077118436268112E-2</v>
      </c>
      <c r="G58" s="100">
        <v>4.9189861311022237E-2</v>
      </c>
      <c r="H58" s="100">
        <v>5.5117380785574925E-2</v>
      </c>
      <c r="I58" s="100">
        <v>6.3000000000000028E-2</v>
      </c>
      <c r="J58" s="100">
        <v>6.3999999999999765E-2</v>
      </c>
      <c r="K58" s="100">
        <v>5.3897211643914249E-2</v>
      </c>
      <c r="L58" s="100">
        <v>6.5000000000000044E-2</v>
      </c>
      <c r="M58" s="100">
        <v>6.7889522963830509E-2</v>
      </c>
      <c r="N58" s="100">
        <v>6.5000000000000002E-2</v>
      </c>
      <c r="O58" s="100">
        <v>6.5000000000000002E-2</v>
      </c>
      <c r="P58" s="100">
        <v>6.0000000000000012E-2</v>
      </c>
      <c r="Q58" s="100">
        <v>5.7999999999999996E-2</v>
      </c>
      <c r="R58" s="100">
        <v>6.8786144771758387E-2</v>
      </c>
      <c r="S58" s="100">
        <v>6.8786144771758401E-2</v>
      </c>
      <c r="T58" s="100">
        <v>6.7999999999999991E-2</v>
      </c>
      <c r="U58" s="100">
        <v>6.699999999999999E-2</v>
      </c>
    </row>
    <row r="59" spans="1:21" x14ac:dyDescent="0.2">
      <c r="A59" s="98" t="s">
        <v>140</v>
      </c>
      <c r="B59" s="99" t="s">
        <v>86</v>
      </c>
      <c r="C59" s="100">
        <v>0.127534658</v>
      </c>
      <c r="D59" s="100">
        <v>0.12593726</v>
      </c>
      <c r="E59" s="100">
        <v>0.12949038699999998</v>
      </c>
      <c r="F59" s="100">
        <v>0.132322573</v>
      </c>
      <c r="G59" s="100">
        <v>0.131855096</v>
      </c>
      <c r="H59" s="100">
        <v>0.13289371999999999</v>
      </c>
      <c r="I59" s="100">
        <v>0.13059775000000001</v>
      </c>
      <c r="J59" s="100">
        <v>0.125707456</v>
      </c>
      <c r="K59" s="100">
        <v>0.128758821</v>
      </c>
      <c r="L59" s="100">
        <v>0.14251860199999999</v>
      </c>
      <c r="M59" s="100">
        <v>0.141277392</v>
      </c>
      <c r="N59" s="100">
        <v>0.13942774099999999</v>
      </c>
      <c r="O59" s="100">
        <v>0.14295295599999999</v>
      </c>
      <c r="P59" s="100">
        <v>0.14324917100000001</v>
      </c>
      <c r="Q59" s="100">
        <v>0.14194496600000001</v>
      </c>
      <c r="R59" s="100">
        <v>0.13861853800000001</v>
      </c>
      <c r="S59" s="100">
        <v>0.133112113</v>
      </c>
      <c r="T59" s="100">
        <v>0.125392579</v>
      </c>
      <c r="U59" s="100">
        <v>0.12208819</v>
      </c>
    </row>
    <row r="60" spans="1:21" x14ac:dyDescent="0.2">
      <c r="A60" s="98" t="s">
        <v>141</v>
      </c>
      <c r="B60" s="99" t="s">
        <v>86</v>
      </c>
      <c r="C60" s="100">
        <v>0.13006015886810701</v>
      </c>
      <c r="D60" s="100">
        <v>0.12950591600572095</v>
      </c>
      <c r="E60" s="100">
        <v>0.13130129251953454</v>
      </c>
      <c r="F60" s="100">
        <v>0.13223186109233898</v>
      </c>
      <c r="G60" s="100">
        <v>0.12953200639194751</v>
      </c>
      <c r="H60" s="100">
        <v>0.12923005484439989</v>
      </c>
      <c r="I60" s="100">
        <v>0.12687816092949114</v>
      </c>
      <c r="J60" s="100">
        <v>0.12451889397123667</v>
      </c>
      <c r="K60" s="100">
        <v>0.12377156968048263</v>
      </c>
      <c r="L60" s="100">
        <v>0.1312213969888795</v>
      </c>
      <c r="M60" s="100">
        <v>0.13020670188629316</v>
      </c>
      <c r="N60" s="100">
        <v>0.1280625582682211</v>
      </c>
      <c r="O60" s="100">
        <v>0.12854245778924206</v>
      </c>
      <c r="P60" s="100">
        <v>0.12899179052980156</v>
      </c>
      <c r="Q60" s="100">
        <v>0.12954904373268708</v>
      </c>
      <c r="R60" s="100">
        <v>0.12795483326298018</v>
      </c>
      <c r="S60" s="100">
        <v>0.12739122162752042</v>
      </c>
      <c r="T60" s="100">
        <v>0.12658697345426223</v>
      </c>
      <c r="U60" s="100">
        <v>0.12609352222353309</v>
      </c>
    </row>
    <row r="61" spans="1:21" x14ac:dyDescent="0.2">
      <c r="A61" s="98" t="s">
        <v>142</v>
      </c>
      <c r="B61" s="99" t="s">
        <v>86</v>
      </c>
      <c r="C61" s="100">
        <v>5.6384264250699777E-2</v>
      </c>
      <c r="D61" s="100">
        <v>5.9680980954752189E-2</v>
      </c>
      <c r="E61" s="100">
        <v>5.9601115616167731E-2</v>
      </c>
      <c r="F61" s="100">
        <v>6.0637100011757733E-2</v>
      </c>
      <c r="G61" s="100">
        <v>5.5238128707719672E-2</v>
      </c>
      <c r="H61" s="100">
        <v>4.5658073541968151E-2</v>
      </c>
      <c r="I61" s="100">
        <v>4.7537898478335221E-2</v>
      </c>
      <c r="J61" s="100">
        <v>5.0617462252869581E-2</v>
      </c>
      <c r="K61" s="100">
        <v>4.6672662500685115E-2</v>
      </c>
      <c r="L61" s="100">
        <v>6.6171515618293736E-2</v>
      </c>
      <c r="M61" s="100">
        <v>5.7990769810323507E-2</v>
      </c>
      <c r="N61" s="100">
        <v>4.8352620259154516E-2</v>
      </c>
      <c r="O61" s="100">
        <v>5.1626938462392108E-2</v>
      </c>
      <c r="P61" s="100">
        <v>6.4602024693624471E-2</v>
      </c>
      <c r="Q61" s="100">
        <v>7.9320522452046044E-2</v>
      </c>
      <c r="R61" s="100">
        <v>8.4048289347117416E-2</v>
      </c>
      <c r="S61" s="100">
        <v>8.7950620427385343E-2</v>
      </c>
      <c r="T61" s="100">
        <v>8.4531994748594019E-2</v>
      </c>
      <c r="U61" s="100">
        <v>7.3830031229162194E-2</v>
      </c>
    </row>
    <row r="62" spans="1:21" x14ac:dyDescent="0.2">
      <c r="A62" s="98" t="s">
        <v>143</v>
      </c>
      <c r="B62" s="99" t="s">
        <v>86</v>
      </c>
      <c r="C62" s="100">
        <v>3.0519113023332781E-2</v>
      </c>
      <c r="D62" s="100">
        <v>3.0792028768354806E-2</v>
      </c>
      <c r="E62" s="100">
        <v>3.0103297970789016E-2</v>
      </c>
      <c r="F62" s="100">
        <v>3.3695414579465448E-2</v>
      </c>
      <c r="G62" s="100">
        <v>4.2191301161405903E-2</v>
      </c>
      <c r="H62" s="100">
        <v>4.7293692453317264E-2</v>
      </c>
      <c r="I62" s="100">
        <v>4.0979267434861751E-2</v>
      </c>
      <c r="J62" s="100">
        <v>3.9796867092704399E-2</v>
      </c>
      <c r="K62" s="100">
        <v>5.2849556223099468E-2</v>
      </c>
      <c r="L62" s="100">
        <v>5.8286349283049516E-2</v>
      </c>
      <c r="M62" s="100">
        <v>5.4870729343932743E-2</v>
      </c>
      <c r="N62" s="100">
        <v>4.6670829242643944E-2</v>
      </c>
      <c r="O62" s="100">
        <v>4.595854360060074E-2</v>
      </c>
      <c r="P62" s="100">
        <v>5.1962340160090582E-2</v>
      </c>
      <c r="Q62" s="100">
        <v>5.2207192032040613E-2</v>
      </c>
      <c r="R62" s="100">
        <v>5.0437229270427889E-2</v>
      </c>
      <c r="S62" s="100">
        <v>5.1512603426245647E-2</v>
      </c>
      <c r="T62" s="100">
        <v>4.3567982328663601E-2</v>
      </c>
      <c r="U62" s="100">
        <v>4.0726909123480273E-2</v>
      </c>
    </row>
    <row r="63" spans="1:21" x14ac:dyDescent="0.2">
      <c r="A63" s="98" t="s">
        <v>144</v>
      </c>
      <c r="B63" s="99" t="s">
        <v>86</v>
      </c>
      <c r="C63" s="100">
        <v>8.2194492742667061E-2</v>
      </c>
      <c r="D63" s="100">
        <v>8.1033557354863867E-2</v>
      </c>
      <c r="E63" s="100">
        <v>8.1622150102521621E-2</v>
      </c>
      <c r="F63" s="100">
        <v>8.2016413822925308E-2</v>
      </c>
      <c r="G63" s="100">
        <v>8.0257815046110764E-2</v>
      </c>
      <c r="H63" s="100">
        <v>7.9202124423041823E-2</v>
      </c>
      <c r="I63" s="100">
        <v>7.6540269507991227E-2</v>
      </c>
      <c r="J63" s="100">
        <v>7.3282190647095569E-2</v>
      </c>
      <c r="K63" s="100">
        <v>7.3808817444393271E-2</v>
      </c>
      <c r="L63" s="100">
        <v>8.0402230640414907E-2</v>
      </c>
      <c r="M63" s="100">
        <v>7.8884987170840984E-2</v>
      </c>
      <c r="N63" s="100">
        <v>7.7186732368522304E-2</v>
      </c>
      <c r="O63" s="100">
        <v>7.6982227926301355E-2</v>
      </c>
      <c r="P63" s="100">
        <v>7.7049719769021738E-2</v>
      </c>
      <c r="Q63" s="100">
        <v>7.6370640341115972E-2</v>
      </c>
      <c r="R63" s="100">
        <v>7.5386537919091057E-2</v>
      </c>
      <c r="S63" s="100">
        <v>7.5263232850700204E-2</v>
      </c>
      <c r="T63" s="100">
        <v>7.5286665405481276E-2</v>
      </c>
      <c r="U63" s="100">
        <v>7.5691671588895448E-2</v>
      </c>
    </row>
    <row r="64" spans="1:21" x14ac:dyDescent="0.2">
      <c r="A64" s="98" t="s">
        <v>4</v>
      </c>
      <c r="B64" s="99" t="s">
        <v>86</v>
      </c>
      <c r="C64" s="100">
        <v>2.2770654234995389E-2</v>
      </c>
      <c r="D64" s="100">
        <v>2.6455549843760542E-2</v>
      </c>
      <c r="E64" s="100">
        <v>3.6808760678499544E-2</v>
      </c>
      <c r="F64" s="100">
        <v>3.6713746135692789E-2</v>
      </c>
      <c r="G64" s="100">
        <v>3.8375940322605884E-2</v>
      </c>
      <c r="H64" s="100">
        <v>3.7094829348362099E-2</v>
      </c>
      <c r="I64" s="100">
        <v>4.3103137987766493E-2</v>
      </c>
      <c r="J64" s="100">
        <v>4.4695237258088036E-2</v>
      </c>
      <c r="K64" s="100">
        <v>5.3882014994622016E-2</v>
      </c>
      <c r="L64" s="100">
        <v>5.5734733801554401E-2</v>
      </c>
      <c r="M64" s="100">
        <v>6.728444541219071E-2</v>
      </c>
      <c r="N64" s="100">
        <v>8.0676023488860937E-2</v>
      </c>
      <c r="O64" s="100">
        <v>8.2657198235104618E-2</v>
      </c>
      <c r="P64" s="100">
        <v>8.7850712077536905E-2</v>
      </c>
      <c r="Q64" s="100">
        <v>7.9249093573184382E-2</v>
      </c>
      <c r="R64" s="100">
        <v>6.8122103251568131E-2</v>
      </c>
      <c r="S64" s="100">
        <v>6.7990859763120387E-2</v>
      </c>
      <c r="T64" s="100">
        <v>6.5535022568685666E-2</v>
      </c>
      <c r="U64" s="100">
        <v>6.5570413381491152E-2</v>
      </c>
    </row>
    <row r="65" spans="1:21" x14ac:dyDescent="0.2">
      <c r="A65" s="98" t="s">
        <v>145</v>
      </c>
      <c r="B65" s="99" t="s">
        <v>86</v>
      </c>
      <c r="C65" s="100">
        <v>0.1054535671554086</v>
      </c>
      <c r="D65" s="100">
        <v>0.10448506511426206</v>
      </c>
      <c r="E65" s="100">
        <v>0.1087292993435743</v>
      </c>
      <c r="F65" s="100">
        <v>0.10614013023671781</v>
      </c>
      <c r="G65" s="100">
        <v>0.11300047492205084</v>
      </c>
      <c r="H65" s="100">
        <v>0.11393180152779032</v>
      </c>
      <c r="I65" s="100">
        <v>0.11010639762785618</v>
      </c>
      <c r="J65" s="100">
        <v>0.1107759083779196</v>
      </c>
      <c r="K65" s="100">
        <v>0.11589735113021199</v>
      </c>
      <c r="L65" s="100">
        <v>0.13076022800946391</v>
      </c>
      <c r="M65" s="100">
        <v>0.12416880870323097</v>
      </c>
      <c r="N65" s="100">
        <v>0.12607895512222925</v>
      </c>
      <c r="O65" s="100">
        <v>0.12819815485031694</v>
      </c>
      <c r="P65" s="100">
        <v>0.1221561659304527</v>
      </c>
      <c r="Q65" s="100">
        <v>0.12238603797241625</v>
      </c>
      <c r="R65" s="100">
        <v>0.12157984406909701</v>
      </c>
      <c r="S65" s="100">
        <v>0.12145301663569194</v>
      </c>
      <c r="T65" s="100">
        <v>0.11937764263281139</v>
      </c>
      <c r="U65" s="100">
        <v>0.1199746941223051</v>
      </c>
    </row>
    <row r="66" spans="1:21" x14ac:dyDescent="0.2">
      <c r="A66" s="98" t="s">
        <v>146</v>
      </c>
      <c r="B66" s="99" t="s">
        <v>86</v>
      </c>
      <c r="C66" s="100">
        <v>8.1474531077253415E-2</v>
      </c>
      <c r="D66" s="100">
        <v>9.079388460198641E-2</v>
      </c>
      <c r="E66" s="100">
        <v>8.5428700776440256E-2</v>
      </c>
      <c r="F66" s="100">
        <v>8.1697816673718615E-2</v>
      </c>
      <c r="G66" s="100">
        <v>9.289042370429712E-2</v>
      </c>
      <c r="H66" s="100">
        <v>8.0077456111182096E-2</v>
      </c>
      <c r="I66" s="100">
        <v>8.0812333228036118E-2</v>
      </c>
      <c r="J66" s="100">
        <v>7.7327751940291109E-2</v>
      </c>
      <c r="K66" s="100">
        <v>9.0023390392914279E-2</v>
      </c>
      <c r="L66" s="100">
        <v>9.1835979454073791E-2</v>
      </c>
      <c r="M66" s="100">
        <v>9.3797749541274858E-2</v>
      </c>
      <c r="N66" s="100">
        <v>0.11029139463528637</v>
      </c>
      <c r="O66" s="100">
        <v>0.10520925463936374</v>
      </c>
      <c r="P66" s="100">
        <v>0.10702348645533882</v>
      </c>
      <c r="Q66" s="100">
        <v>9.8513149007603149E-2</v>
      </c>
      <c r="R66" s="100">
        <v>7.9961541199402686E-2</v>
      </c>
      <c r="S66" s="100">
        <v>8.3876006041664175E-2</v>
      </c>
      <c r="T66" s="100">
        <v>8.1138802671031338E-2</v>
      </c>
      <c r="U66" s="100">
        <v>7.7927101257601397E-2</v>
      </c>
    </row>
    <row r="67" spans="1:21" x14ac:dyDescent="0.2">
      <c r="A67" s="98" t="s">
        <v>147</v>
      </c>
      <c r="B67" s="99" t="s">
        <v>86</v>
      </c>
      <c r="C67" s="100">
        <v>3.8669822007546366E-2</v>
      </c>
      <c r="D67" s="100">
        <v>4.0683868037303561E-2</v>
      </c>
      <c r="E67" s="100">
        <v>3.9667813426884288E-2</v>
      </c>
      <c r="F67" s="100">
        <v>3.9065034499876757E-2</v>
      </c>
      <c r="G67" s="100">
        <v>3.5790923610060914E-2</v>
      </c>
      <c r="H67" s="100">
        <v>3.2874252437262004E-2</v>
      </c>
      <c r="I67" s="100">
        <v>3.3283969470026688E-2</v>
      </c>
      <c r="J67" s="100">
        <v>3.1424206104599631E-2</v>
      </c>
      <c r="K67" s="100">
        <v>3.1297485952516545E-2</v>
      </c>
      <c r="L67" s="100">
        <v>3.6218537984313882E-2</v>
      </c>
      <c r="M67" s="100">
        <v>3.7613340075066032E-2</v>
      </c>
      <c r="N67" s="100">
        <v>3.8154477236150362E-2</v>
      </c>
      <c r="O67" s="100">
        <v>3.8205507163553386E-2</v>
      </c>
      <c r="P67" s="100">
        <v>4.0103975257889599E-2</v>
      </c>
      <c r="Q67" s="100">
        <v>4.066891138687205E-2</v>
      </c>
      <c r="R67" s="100">
        <v>4.1595148504439711E-2</v>
      </c>
      <c r="S67" s="100">
        <v>4.0296539611361322E-2</v>
      </c>
      <c r="T67" s="100">
        <v>4.0183990285952154E-2</v>
      </c>
      <c r="U67" s="100">
        <v>3.9226611324927094E-2</v>
      </c>
    </row>
    <row r="68" spans="1:21" x14ac:dyDescent="0.2">
      <c r="A68" s="98" t="s">
        <v>148</v>
      </c>
      <c r="B68" s="99" t="s">
        <v>86</v>
      </c>
      <c r="C68" s="100">
        <v>2.9226239090467426E-2</v>
      </c>
      <c r="D68" s="100">
        <v>2.8967568093721821E-2</v>
      </c>
      <c r="E68" s="100">
        <v>2.9808104282403835E-2</v>
      </c>
      <c r="F68" s="100">
        <v>2.7376732411142066E-2</v>
      </c>
      <c r="G68" s="100">
        <v>2.4434579905583446E-2</v>
      </c>
      <c r="H68" s="100">
        <v>2.024712134910437E-2</v>
      </c>
      <c r="I68" s="100">
        <v>2.0453792341678941E-2</v>
      </c>
      <c r="J68" s="100">
        <v>2.3027417962721376E-2</v>
      </c>
      <c r="K68" s="100">
        <v>2.6849262778505897E-2</v>
      </c>
      <c r="L68" s="100">
        <v>3.4396861820888115E-2</v>
      </c>
      <c r="M68" s="100">
        <v>3.948083085388792E-2</v>
      </c>
      <c r="N68" s="100">
        <v>3.9052372941384805E-2</v>
      </c>
      <c r="O68" s="100">
        <v>3.4044928462602042E-2</v>
      </c>
      <c r="P68" s="100">
        <v>3.6325326881534607E-2</v>
      </c>
      <c r="Q68" s="100">
        <v>3.8437262826043241E-2</v>
      </c>
      <c r="R68" s="100">
        <v>4.1332543407920523E-2</v>
      </c>
      <c r="S68" s="100">
        <v>3.7701382559468033E-2</v>
      </c>
      <c r="T68" s="100">
        <v>3.5970971835024998E-2</v>
      </c>
      <c r="U68" s="100">
        <v>3.6930907952579056E-2</v>
      </c>
    </row>
    <row r="69" spans="1:21" x14ac:dyDescent="0.2">
      <c r="A69" s="98" t="s">
        <v>149</v>
      </c>
      <c r="B69" s="99" t="s">
        <v>86</v>
      </c>
      <c r="C69" s="100">
        <v>4.0659369626674921E-2</v>
      </c>
      <c r="D69" s="100">
        <v>3.9450588062176314E-2</v>
      </c>
      <c r="E69" s="100">
        <v>3.6995415529783873E-2</v>
      </c>
      <c r="F69" s="100">
        <v>4.9283215814365899E-2</v>
      </c>
      <c r="G69" s="100">
        <v>5.7624184587708245E-2</v>
      </c>
      <c r="H69" s="100">
        <v>6.8677699796617933E-2</v>
      </c>
      <c r="I69" s="100">
        <v>6.6289969092019507E-2</v>
      </c>
      <c r="J69" s="100">
        <v>6.561184176996987E-2</v>
      </c>
      <c r="K69" s="100">
        <v>5.2863100960234714E-2</v>
      </c>
      <c r="L69" s="100">
        <v>5.245023442186663E-2</v>
      </c>
      <c r="M69" s="100">
        <v>4.9197292605495643E-2</v>
      </c>
      <c r="N69" s="100">
        <v>4.5602979424567029E-2</v>
      </c>
      <c r="O69" s="100">
        <v>4.9705003502165696E-2</v>
      </c>
      <c r="P69" s="100">
        <v>4.7071428897700412E-2</v>
      </c>
      <c r="Q69" s="100">
        <v>6.1968087867182137E-2</v>
      </c>
      <c r="R69" s="100">
        <v>5.1354338031929798E-2</v>
      </c>
      <c r="S69" s="100">
        <v>4.473240187833355E-2</v>
      </c>
      <c r="T69" s="100">
        <v>4.4717710734441016E-2</v>
      </c>
      <c r="U69" s="100">
        <v>4.7495906218449589E-2</v>
      </c>
    </row>
    <row r="70" spans="1:21" x14ac:dyDescent="0.2">
      <c r="A70" s="98" t="s">
        <v>150</v>
      </c>
      <c r="B70" s="99" t="s">
        <v>86</v>
      </c>
      <c r="C70" s="100">
        <v>6.979887102331607E-2</v>
      </c>
      <c r="D70" s="100">
        <v>7.0307844541041234E-2</v>
      </c>
      <c r="E70" s="100">
        <v>7.3585584434751966E-2</v>
      </c>
      <c r="F70" s="100">
        <v>7.8743496874359303E-2</v>
      </c>
      <c r="G70" s="100">
        <v>7.0229908488122092E-2</v>
      </c>
      <c r="H70" s="100">
        <v>7.0691308009313711E-2</v>
      </c>
      <c r="I70" s="100">
        <v>6.8792834757590821E-2</v>
      </c>
      <c r="J70" s="100">
        <v>6.2438569140598386E-2</v>
      </c>
      <c r="K70" s="100">
        <v>6.1075374175619285E-2</v>
      </c>
      <c r="L70" s="100">
        <v>6.3349350252836389E-2</v>
      </c>
      <c r="M70" s="100">
        <v>6.1658132414056939E-2</v>
      </c>
      <c r="N70" s="100">
        <v>5.9630165360397204E-2</v>
      </c>
      <c r="O70" s="100">
        <v>5.9498725464290969E-2</v>
      </c>
      <c r="P70" s="100">
        <v>6.272113670320599E-2</v>
      </c>
      <c r="Q70" s="100">
        <v>6.6583436549192354E-2</v>
      </c>
      <c r="R70" s="100">
        <v>6.7646064222098165E-2</v>
      </c>
      <c r="S70" s="100">
        <v>6.8216963535125574E-2</v>
      </c>
      <c r="T70" s="100">
        <v>7.2773720288825255E-2</v>
      </c>
      <c r="U70" s="100">
        <v>7.8144452163123518E-2</v>
      </c>
    </row>
    <row r="71" spans="1:21" x14ac:dyDescent="0.2">
      <c r="A71" s="98" t="s">
        <v>151</v>
      </c>
      <c r="B71" s="99" t="s">
        <v>86</v>
      </c>
      <c r="C71" s="100">
        <v>4.1808212536117557E-2</v>
      </c>
      <c r="D71" s="100">
        <v>3.9521586931155192E-2</v>
      </c>
      <c r="E71" s="100">
        <v>3.7010252265282678E-2</v>
      </c>
      <c r="F71" s="100">
        <v>2.9993820872092056E-2</v>
      </c>
      <c r="G71" s="100">
        <v>2.9424519364328602E-2</v>
      </c>
      <c r="H71" s="100">
        <v>3.3920665337578482E-2</v>
      </c>
      <c r="I71" s="100">
        <v>3.2820876746238674E-2</v>
      </c>
      <c r="J71" s="100">
        <v>3.67447393121621E-2</v>
      </c>
      <c r="K71" s="100">
        <v>4.6753661359192303E-2</v>
      </c>
      <c r="L71" s="100">
        <v>4.6391695245520378E-2</v>
      </c>
      <c r="M71" s="100">
        <v>5.00567015970328E-2</v>
      </c>
      <c r="N71" s="100">
        <v>4.8301824129745687E-2</v>
      </c>
      <c r="O71" s="100">
        <v>5.0924698108766361E-2</v>
      </c>
      <c r="P71" s="100">
        <v>5.4884959706131692E-2</v>
      </c>
      <c r="Q71" s="100">
        <v>5.7769980853371122E-2</v>
      </c>
      <c r="R71" s="100">
        <v>6.5225091298613924E-2</v>
      </c>
      <c r="S71" s="100">
        <v>6.4926302231594388E-2</v>
      </c>
      <c r="T71" s="100">
        <v>6.1143799916403188E-2</v>
      </c>
      <c r="U71" s="100">
        <v>5.9581705839136544E-2</v>
      </c>
    </row>
    <row r="72" spans="1:21" x14ac:dyDescent="0.2">
      <c r="A72" s="98" t="s">
        <v>152</v>
      </c>
      <c r="B72" s="99" t="s">
        <v>86</v>
      </c>
      <c r="C72" s="100">
        <v>9.5649238962623603E-2</v>
      </c>
      <c r="D72" s="100">
        <v>0.1063216240339291</v>
      </c>
      <c r="E72" s="100">
        <v>0.11267273031060335</v>
      </c>
      <c r="F72" s="100">
        <v>0.11063987314189504</v>
      </c>
      <c r="G72" s="100">
        <v>0.10632797931269644</v>
      </c>
      <c r="H72" s="100">
        <v>9.8662180282882567E-2</v>
      </c>
      <c r="I72" s="100">
        <v>0.10725576194740807</v>
      </c>
      <c r="J72" s="100">
        <v>0.11269806639295503</v>
      </c>
      <c r="K72" s="100">
        <v>0.11854811360141325</v>
      </c>
      <c r="L72" s="100">
        <v>0.1366766500911287</v>
      </c>
      <c r="M72" s="100">
        <v>0.1339096366017789</v>
      </c>
      <c r="N72" s="100">
        <v>0.12066204123284008</v>
      </c>
      <c r="O72" s="100">
        <v>0.11884694641756005</v>
      </c>
      <c r="P72" s="100">
        <v>0.12764731117723244</v>
      </c>
      <c r="Q72" s="100">
        <v>0.11489237573971015</v>
      </c>
      <c r="R72" s="100">
        <v>0.10612803824031397</v>
      </c>
      <c r="S72" s="100">
        <v>0.10579961703109865</v>
      </c>
      <c r="T72" s="100">
        <v>0.10576707928045416</v>
      </c>
      <c r="U72" s="100">
        <v>0.10586335899918108</v>
      </c>
    </row>
    <row r="73" spans="1:21" x14ac:dyDescent="0.2">
      <c r="A73" s="98" t="s">
        <v>153</v>
      </c>
      <c r="B73" s="99" t="s">
        <v>86</v>
      </c>
      <c r="C73" s="100">
        <v>0</v>
      </c>
      <c r="D73" s="100">
        <v>0</v>
      </c>
      <c r="E73" s="100">
        <v>0</v>
      </c>
      <c r="F73" s="100">
        <v>0</v>
      </c>
      <c r="G73" s="100">
        <v>0</v>
      </c>
      <c r="H73" s="100">
        <v>4.4403292909622027E-2</v>
      </c>
      <c r="I73" s="100">
        <v>4.251765388278992E-2</v>
      </c>
      <c r="J73" s="100">
        <v>4.0641984642188184E-2</v>
      </c>
      <c r="K73" s="100">
        <v>4.1503073520868086E-2</v>
      </c>
      <c r="L73" s="100">
        <v>4.2485588324810392E-2</v>
      </c>
      <c r="M73" s="100">
        <v>4.033930594055616E-2</v>
      </c>
      <c r="N73" s="100">
        <v>4.077428493147852E-2</v>
      </c>
      <c r="O73" s="100">
        <v>4.1825985403466465E-2</v>
      </c>
      <c r="P73" s="100">
        <v>4.1561891311108566E-2</v>
      </c>
      <c r="Q73" s="100">
        <v>4.1397696022796408E-2</v>
      </c>
      <c r="R73" s="100">
        <v>4.1029404406491318E-2</v>
      </c>
      <c r="S73" s="100">
        <v>0</v>
      </c>
      <c r="T73" s="100">
        <v>0</v>
      </c>
      <c r="U73" s="100">
        <v>0</v>
      </c>
    </row>
    <row r="74" spans="1:21" x14ac:dyDescent="0.2">
      <c r="A74" s="98" t="s">
        <v>154</v>
      </c>
      <c r="B74" s="99" t="s">
        <v>86</v>
      </c>
      <c r="C74" s="100">
        <v>0.10599394430323007</v>
      </c>
      <c r="D74" s="100">
        <v>0.1096020048856181</v>
      </c>
      <c r="E74" s="100">
        <v>0.12012936884724855</v>
      </c>
      <c r="F74" s="100">
        <v>0.12996356429344647</v>
      </c>
      <c r="G74" s="100">
        <v>0.12383366886158194</v>
      </c>
      <c r="H74" s="100">
        <v>0.12290322466254251</v>
      </c>
      <c r="I74" s="100">
        <v>0.11910104800037366</v>
      </c>
      <c r="J74" s="100">
        <v>0.11374659884064828</v>
      </c>
      <c r="K74" s="100">
        <v>0.11336746877853379</v>
      </c>
      <c r="L74" s="100">
        <v>0.11194358863428948</v>
      </c>
      <c r="M74" s="100">
        <v>0.10784177206797427</v>
      </c>
      <c r="N74" s="100">
        <v>0.10127879453401382</v>
      </c>
      <c r="O74" s="100">
        <v>9.9006520398272985E-2</v>
      </c>
      <c r="P74" s="100">
        <v>0.1001769524734253</v>
      </c>
      <c r="Q74" s="100">
        <v>0.10254201645597467</v>
      </c>
      <c r="R74" s="100">
        <v>0.10466924711929755</v>
      </c>
      <c r="S74" s="100">
        <v>0.10881631614938253</v>
      </c>
      <c r="T74" s="100">
        <v>0.10886067382209649</v>
      </c>
      <c r="U74" s="100">
        <v>0.10599542684770674</v>
      </c>
    </row>
    <row r="75" spans="1:21" x14ac:dyDescent="0.2">
      <c r="A75" s="98" t="s">
        <v>155</v>
      </c>
      <c r="B75" s="99" t="s">
        <v>86</v>
      </c>
      <c r="C75" s="100">
        <v>0</v>
      </c>
      <c r="D75" s="100">
        <v>0</v>
      </c>
      <c r="E75" s="100">
        <v>0</v>
      </c>
      <c r="F75" s="100">
        <v>0</v>
      </c>
      <c r="G75" s="100">
        <v>0</v>
      </c>
      <c r="H75" s="100">
        <v>0.15146664844900701</v>
      </c>
      <c r="I75" s="100">
        <v>0.14797529877230023</v>
      </c>
      <c r="J75" s="100">
        <v>0.14046699658428535</v>
      </c>
      <c r="K75" s="100">
        <v>0.1372934217488144</v>
      </c>
      <c r="L75" s="100">
        <v>0.13760746896797052</v>
      </c>
      <c r="M75" s="100">
        <v>0.13574034316184189</v>
      </c>
      <c r="N75" s="100">
        <v>0.13471894226957806</v>
      </c>
      <c r="O75" s="100">
        <v>0.13613845093686422</v>
      </c>
      <c r="P75" s="100">
        <v>0.13109953128238322</v>
      </c>
      <c r="Q75" s="100">
        <v>0.13293675044036007</v>
      </c>
      <c r="R75" s="100">
        <v>0.13389592615434615</v>
      </c>
      <c r="S75" s="100">
        <v>0.13314895826300915</v>
      </c>
      <c r="T75" s="100">
        <v>0.13982613393871671</v>
      </c>
      <c r="U75" s="100">
        <v>0.13784141157943169</v>
      </c>
    </row>
    <row r="76" spans="1:21" x14ac:dyDescent="0.2">
      <c r="A76" s="98" t="s">
        <v>156</v>
      </c>
      <c r="B76" s="99" t="s">
        <v>86</v>
      </c>
      <c r="C76" s="100">
        <v>6.1957936827046846E-2</v>
      </c>
      <c r="D76" s="100">
        <v>5.8072575777313826E-2</v>
      </c>
      <c r="E76" s="100">
        <v>5.7201624090375859E-2</v>
      </c>
      <c r="F76" s="100">
        <v>5.3902819697515411E-2</v>
      </c>
      <c r="G76" s="100">
        <v>5.1433737682763242E-2</v>
      </c>
      <c r="H76" s="100">
        <v>4.988129005294234E-2</v>
      </c>
      <c r="I76" s="100">
        <v>4.6939884462693079E-2</v>
      </c>
      <c r="J76" s="100">
        <v>4.622716253068232E-2</v>
      </c>
      <c r="K76" s="100">
        <v>5.2200154172424448E-2</v>
      </c>
      <c r="L76" s="100">
        <v>5.9351901549414526E-2</v>
      </c>
      <c r="M76" s="100">
        <v>4.7243660288442076E-2</v>
      </c>
      <c r="N76" s="100">
        <v>4.5017271231936488E-2</v>
      </c>
      <c r="O76" s="100">
        <v>4.4126566331456403E-2</v>
      </c>
      <c r="P76" s="100">
        <v>4.3008891560112346E-2</v>
      </c>
      <c r="Q76" s="100">
        <v>4.4032043227992125E-2</v>
      </c>
      <c r="R76" s="100">
        <v>3.3949508672760531E-2</v>
      </c>
      <c r="S76" s="100">
        <v>4.7884158897124197E-2</v>
      </c>
      <c r="T76" s="100">
        <v>4.5300507139240415E-2</v>
      </c>
      <c r="U76" s="100">
        <v>4.4472839551595304E-2</v>
      </c>
    </row>
    <row r="77" spans="1:21" x14ac:dyDescent="0.2">
      <c r="A77" s="98" t="s">
        <v>157</v>
      </c>
      <c r="B77" s="99" t="s">
        <v>86</v>
      </c>
      <c r="C77" s="100">
        <v>2.9539350362401247E-2</v>
      </c>
      <c r="D77" s="100">
        <v>4.5017909347609707E-2</v>
      </c>
      <c r="E77" s="100">
        <v>4.3044777538585509E-2</v>
      </c>
      <c r="F77" s="100">
        <v>4.7442355244168767E-2</v>
      </c>
      <c r="G77" s="100">
        <v>4.7505154513700083E-2</v>
      </c>
      <c r="H77" s="100">
        <v>4.0763309061177234E-2</v>
      </c>
      <c r="I77" s="100">
        <v>4.3645989980634597E-2</v>
      </c>
      <c r="J77" s="100">
        <v>4.9283754021918993E-2</v>
      </c>
      <c r="K77" s="100">
        <v>4.8264573286500384E-2</v>
      </c>
      <c r="L77" s="100">
        <v>4.9214627269135593E-2</v>
      </c>
      <c r="M77" s="100">
        <v>5.0500208554902441E-2</v>
      </c>
      <c r="N77" s="100">
        <v>5.1869281278630275E-2</v>
      </c>
      <c r="O77" s="100">
        <v>5.3976759019157633E-2</v>
      </c>
      <c r="P77" s="100">
        <v>5.3520132460495529E-2</v>
      </c>
      <c r="Q77" s="100">
        <v>5.3355595914658001E-2</v>
      </c>
      <c r="R77" s="100">
        <v>5.4688585831803235E-2</v>
      </c>
      <c r="S77" s="100">
        <v>5.4901999228760247E-2</v>
      </c>
      <c r="T77" s="100">
        <v>5.3313642129227977E-2</v>
      </c>
      <c r="U77" s="100">
        <v>5.3683544077406775E-2</v>
      </c>
    </row>
    <row r="78" spans="1:21" x14ac:dyDescent="0.2">
      <c r="A78" s="98" t="s">
        <v>158</v>
      </c>
      <c r="B78" s="99" t="s">
        <v>86</v>
      </c>
      <c r="C78" s="100">
        <v>9.6647380385559908E-2</v>
      </c>
      <c r="D78" s="100">
        <v>9.2426480098756106E-2</v>
      </c>
      <c r="E78" s="100">
        <v>7.7060543705699841E-2</v>
      </c>
      <c r="F78" s="100">
        <v>7.2074578933911018E-2</v>
      </c>
      <c r="G78" s="100">
        <v>6.8794812237412656E-2</v>
      </c>
      <c r="H78" s="100">
        <v>7.4351206901434722E-2</v>
      </c>
      <c r="I78" s="100">
        <v>5.371589451176266E-2</v>
      </c>
      <c r="J78" s="100">
        <v>4.0027818698917118E-2</v>
      </c>
      <c r="K78" s="100">
        <v>4.4966743654563775E-2</v>
      </c>
      <c r="L78" s="100">
        <v>4.5296750666546461E-2</v>
      </c>
      <c r="M78" s="100">
        <v>4.1060681392284595E-2</v>
      </c>
      <c r="N78" s="100">
        <v>4.274295753492293E-2</v>
      </c>
      <c r="O78" s="100">
        <v>3.7876478522034282E-2</v>
      </c>
      <c r="P78" s="100">
        <v>3.7720710628181497E-2</v>
      </c>
      <c r="Q78" s="100">
        <v>3.9598084116070145E-2</v>
      </c>
      <c r="R78" s="100">
        <v>4.7817042903058063E-2</v>
      </c>
      <c r="S78" s="100">
        <v>5.0441689593266413E-2</v>
      </c>
      <c r="T78" s="100">
        <v>6.947801692550104E-2</v>
      </c>
      <c r="U78" s="100">
        <v>5.6048054989121271E-2</v>
      </c>
    </row>
    <row r="79" spans="1:21" x14ac:dyDescent="0.2">
      <c r="A79" s="98" t="s">
        <v>159</v>
      </c>
      <c r="B79" s="99" t="s">
        <v>86</v>
      </c>
      <c r="C79" s="100">
        <v>0</v>
      </c>
      <c r="D79" s="100">
        <v>0</v>
      </c>
      <c r="E79" s="100">
        <v>0</v>
      </c>
      <c r="F79" s="100">
        <v>0</v>
      </c>
      <c r="G79" s="100">
        <v>6.5411991196651795E-2</v>
      </c>
      <c r="H79" s="100">
        <v>9.009108884069969E-2</v>
      </c>
      <c r="I79" s="100">
        <v>8.8198054585199887E-2</v>
      </c>
      <c r="J79" s="100">
        <v>0.10007884923753921</v>
      </c>
      <c r="K79" s="100">
        <v>0.11066151673744139</v>
      </c>
      <c r="L79" s="100">
        <v>0.17902912862515308</v>
      </c>
      <c r="M79" s="100">
        <v>0.13945270289423076</v>
      </c>
      <c r="N79" s="100">
        <v>0.12442974198950665</v>
      </c>
      <c r="O79" s="100">
        <v>0.11210753462024885</v>
      </c>
      <c r="P79" s="100">
        <v>0.11885692705031384</v>
      </c>
      <c r="Q79" s="100">
        <v>0.11639929760825254</v>
      </c>
      <c r="R79" s="100">
        <v>0.1599207709480355</v>
      </c>
      <c r="S79" s="100">
        <v>0.16073197325624061</v>
      </c>
      <c r="T79" s="100">
        <v>0.14615911825990283</v>
      </c>
      <c r="U79" s="100">
        <v>0.13943849825224588</v>
      </c>
    </row>
    <row r="80" spans="1:21" x14ac:dyDescent="0.2">
      <c r="A80" s="98" t="s">
        <v>160</v>
      </c>
      <c r="B80" s="99" t="s">
        <v>86</v>
      </c>
      <c r="C80" s="100">
        <v>8.2281728089763237E-2</v>
      </c>
      <c r="D80" s="100">
        <v>8.5671171762235931E-2</v>
      </c>
      <c r="E80" s="100">
        <v>8.8100422226472283E-2</v>
      </c>
      <c r="F80" s="100">
        <v>9.1654757324245578E-2</v>
      </c>
      <c r="G80" s="100">
        <v>9.2829968745196501E-2</v>
      </c>
      <c r="H80" s="100">
        <v>9.7341128771630869E-2</v>
      </c>
      <c r="I80" s="100">
        <v>9.8180088536233404E-2</v>
      </c>
      <c r="J80" s="100">
        <v>0.10092694008356659</v>
      </c>
      <c r="K80" s="100">
        <v>0.11294124539315309</v>
      </c>
      <c r="L80" s="100">
        <v>0.12177435475336586</v>
      </c>
      <c r="M80" s="100">
        <v>0.11503547790829409</v>
      </c>
      <c r="N80" s="100">
        <v>0.11330991800739861</v>
      </c>
      <c r="O80" s="100">
        <v>0.10846752089899959</v>
      </c>
      <c r="P80" s="100">
        <v>0.10345798396474691</v>
      </c>
      <c r="Q80" s="100">
        <v>9.4157092542179979E-2</v>
      </c>
      <c r="R80" s="100">
        <v>7.2301171587384541E-2</v>
      </c>
      <c r="S80" s="100">
        <v>7.1248584527094622E-2</v>
      </c>
      <c r="T80" s="100">
        <v>7.0422482454736465E-2</v>
      </c>
      <c r="U80" s="100">
        <v>6.983268512977564E-2</v>
      </c>
    </row>
    <row r="81" spans="1:21" x14ac:dyDescent="0.2">
      <c r="A81" s="98" t="s">
        <v>161</v>
      </c>
      <c r="B81" s="99" t="s">
        <v>86</v>
      </c>
      <c r="C81" s="100">
        <v>0.11291134021953277</v>
      </c>
      <c r="D81" s="100">
        <v>0.11891891040301437</v>
      </c>
      <c r="E81" s="100">
        <v>0.11986859299164827</v>
      </c>
      <c r="F81" s="100">
        <v>0.11555661254450234</v>
      </c>
      <c r="G81" s="100">
        <v>0.11096839284770682</v>
      </c>
      <c r="H81" s="100">
        <v>0.10693606504226291</v>
      </c>
      <c r="I81" s="100">
        <v>0.10435585103584058</v>
      </c>
      <c r="J81" s="100">
        <v>0.10121131784406778</v>
      </c>
      <c r="K81" s="100">
        <v>0.10207587613946774</v>
      </c>
      <c r="L81" s="100">
        <v>0.10151317899989054</v>
      </c>
      <c r="M81" s="100">
        <v>0.10139553244287304</v>
      </c>
      <c r="N81" s="100">
        <v>0.10016737084599177</v>
      </c>
      <c r="O81" s="100">
        <v>0.10127838513578313</v>
      </c>
      <c r="P81" s="100">
        <v>0.1010467248499782</v>
      </c>
      <c r="Q81" s="100">
        <v>9.971402627220978E-2</v>
      </c>
      <c r="R81" s="100">
        <v>9.8801819155118681E-2</v>
      </c>
      <c r="S81" s="100">
        <v>9.8349535984008529E-2</v>
      </c>
      <c r="T81" s="100">
        <v>0.10045368281447048</v>
      </c>
      <c r="U81" s="100">
        <v>0.10075603470635766</v>
      </c>
    </row>
    <row r="82" spans="1:21" x14ac:dyDescent="0.2">
      <c r="A82" s="98" t="s">
        <v>162</v>
      </c>
      <c r="B82" s="99" t="s">
        <v>86</v>
      </c>
      <c r="C82" s="100">
        <v>0.10055944360658357</v>
      </c>
      <c r="D82" s="100">
        <v>0.10142814249089606</v>
      </c>
      <c r="E82" s="100">
        <v>0.1022718913356046</v>
      </c>
      <c r="F82" s="100">
        <v>0.10421231184956739</v>
      </c>
      <c r="G82" s="100">
        <v>0.1036653104228705</v>
      </c>
      <c r="H82" s="100">
        <v>0.10515027941398582</v>
      </c>
      <c r="I82" s="100">
        <v>0.10577962561851216</v>
      </c>
      <c r="J82" s="100">
        <v>0.10209673250693362</v>
      </c>
      <c r="K82" s="100">
        <v>0.10432306814749369</v>
      </c>
      <c r="L82" s="100">
        <v>0.10914762038275036</v>
      </c>
      <c r="M82" s="100">
        <v>0.10753903827636387</v>
      </c>
      <c r="N82" s="100">
        <v>0.10358414643157915</v>
      </c>
      <c r="O82" s="100">
        <v>0.10298494047785081</v>
      </c>
      <c r="P82" s="100">
        <v>0.10269475258631434</v>
      </c>
      <c r="Q82" s="100">
        <v>0.10079250129637747</v>
      </c>
      <c r="R82" s="100">
        <v>9.8102700526909933E-2</v>
      </c>
      <c r="S82" s="100">
        <v>9.7108337909746809E-2</v>
      </c>
      <c r="T82" s="100">
        <v>9.5692217572736424E-2</v>
      </c>
      <c r="U82" s="100">
        <v>9.6960629984110133E-2</v>
      </c>
    </row>
    <row r="83" spans="1:21" x14ac:dyDescent="0.2">
      <c r="A83" s="98" t="s">
        <v>163</v>
      </c>
      <c r="B83" s="99" t="s">
        <v>86</v>
      </c>
      <c r="C83" s="100">
        <v>9.0841641069624834E-2</v>
      </c>
      <c r="D83" s="100">
        <v>0.10070000772404059</v>
      </c>
      <c r="E83" s="100">
        <v>0.10943851715212283</v>
      </c>
      <c r="F83" s="100">
        <v>0.11104130319002406</v>
      </c>
      <c r="G83" s="100">
        <v>0.10200880095075965</v>
      </c>
      <c r="H83" s="100">
        <v>9.0119024668880082E-2</v>
      </c>
      <c r="I83" s="100">
        <v>0.10035647987597152</v>
      </c>
      <c r="J83" s="100">
        <v>9.7372046177193236E-2</v>
      </c>
      <c r="K83" s="100">
        <v>0.11181971118178063</v>
      </c>
      <c r="L83" s="100">
        <v>0.11854356735466284</v>
      </c>
      <c r="M83" s="100">
        <v>0.11099836222002464</v>
      </c>
      <c r="N83" s="100">
        <v>0.11248229831361466</v>
      </c>
      <c r="O83" s="100">
        <v>0.11215186964425813</v>
      </c>
      <c r="P83" s="100">
        <v>0.1091960909356004</v>
      </c>
      <c r="Q83" s="100">
        <v>0.10297295177557969</v>
      </c>
      <c r="R83" s="100">
        <v>0.10171543414657665</v>
      </c>
      <c r="S83" s="100">
        <v>0.10168617444706607</v>
      </c>
      <c r="T83" s="100">
        <v>0.10134570861902394</v>
      </c>
      <c r="U83" s="100">
        <v>0.10098597265121245</v>
      </c>
    </row>
    <row r="84" spans="1:21" x14ac:dyDescent="0.2">
      <c r="A84" s="98" t="s">
        <v>164</v>
      </c>
      <c r="B84" s="99" t="s">
        <v>86</v>
      </c>
      <c r="C84" s="100">
        <v>0</v>
      </c>
      <c r="D84" s="100">
        <v>0</v>
      </c>
      <c r="E84" s="100">
        <v>0</v>
      </c>
      <c r="F84" s="100">
        <v>0</v>
      </c>
      <c r="G84" s="100">
        <v>0</v>
      </c>
      <c r="H84" s="100">
        <v>6.0292925999999997E-2</v>
      </c>
      <c r="I84" s="100">
        <v>5.9919750000000001E-2</v>
      </c>
      <c r="J84" s="100">
        <v>5.9409631000000004E-2</v>
      </c>
      <c r="K84" s="100">
        <v>5.9978987000000004E-2</v>
      </c>
      <c r="L84" s="100">
        <v>6.2303651999999994E-2</v>
      </c>
      <c r="M84" s="100">
        <v>5.8815170999999999E-2</v>
      </c>
      <c r="N84" s="100">
        <v>6.0221384000000003E-2</v>
      </c>
      <c r="O84" s="100">
        <v>5.8866100000000005E-2</v>
      </c>
      <c r="P84" s="100">
        <v>5.6711413999999995E-2</v>
      </c>
      <c r="Q84" s="100">
        <v>5.6617938999999999E-2</v>
      </c>
      <c r="R84" s="100">
        <v>5.5009550999999997E-2</v>
      </c>
      <c r="S84" s="100">
        <v>5.4769496999999993E-2</v>
      </c>
      <c r="T84" s="100">
        <v>0</v>
      </c>
      <c r="U84" s="100">
        <v>0</v>
      </c>
    </row>
    <row r="85" spans="1:21" x14ac:dyDescent="0.2">
      <c r="A85" s="98" t="s">
        <v>165</v>
      </c>
      <c r="B85" s="99" t="s">
        <v>86</v>
      </c>
      <c r="C85" s="100">
        <v>6.1198557523460567E-2</v>
      </c>
      <c r="D85" s="100">
        <v>5.9763673784446254E-2</v>
      </c>
      <c r="E85" s="100">
        <v>5.9935597048765062E-2</v>
      </c>
      <c r="F85" s="100">
        <v>5.789403856864736E-2</v>
      </c>
      <c r="G85" s="100">
        <v>5.4717308041475524E-2</v>
      </c>
      <c r="H85" s="100">
        <v>5.5213436234929907E-2</v>
      </c>
      <c r="I85" s="100">
        <v>4.8532283249479072E-2</v>
      </c>
      <c r="J85" s="100">
        <v>4.8024047264765952E-2</v>
      </c>
      <c r="K85" s="100">
        <v>4.6765905003842693E-2</v>
      </c>
      <c r="L85" s="100">
        <v>4.5742101908488889E-2</v>
      </c>
      <c r="M85" s="100">
        <v>4.4619930529323296E-2</v>
      </c>
      <c r="N85" s="100">
        <v>4.6156463395855496E-2</v>
      </c>
      <c r="O85" s="100">
        <v>5.2815695848052305E-2</v>
      </c>
      <c r="P85" s="100">
        <v>5.2382960316799287E-2</v>
      </c>
      <c r="Q85" s="100">
        <v>5.1168715046073968E-2</v>
      </c>
      <c r="R85" s="100">
        <v>4.9947117628583941E-2</v>
      </c>
      <c r="S85" s="100">
        <v>4.9148401006108518E-2</v>
      </c>
      <c r="T85" s="100">
        <v>4.7974258727467738E-2</v>
      </c>
      <c r="U85" s="100">
        <v>4.7131938584395044E-2</v>
      </c>
    </row>
    <row r="86" spans="1:21" x14ac:dyDescent="0.2">
      <c r="A86" s="98" t="s">
        <v>166</v>
      </c>
      <c r="B86" s="99" t="s">
        <v>86</v>
      </c>
      <c r="C86" s="100">
        <v>3.5695867626557833E-2</v>
      </c>
      <c r="D86" s="100">
        <v>3.3098346709229745E-2</v>
      </c>
      <c r="E86" s="100">
        <v>3.5392236274852495E-2</v>
      </c>
      <c r="F86" s="100">
        <v>3.248692730670992E-2</v>
      </c>
      <c r="G86" s="100">
        <v>3.6067088122409552E-2</v>
      </c>
      <c r="H86" s="100">
        <v>3.3806587182050409E-2</v>
      </c>
      <c r="I86" s="100">
        <v>3.0889117984652034E-2</v>
      </c>
      <c r="J86" s="100">
        <v>3.3434797621307431E-2</v>
      </c>
      <c r="K86" s="100">
        <v>2.9095709475240639E-2</v>
      </c>
      <c r="L86" s="100">
        <v>3.4749498722775926E-2</v>
      </c>
      <c r="M86" s="100">
        <v>3.1226669478064243E-2</v>
      </c>
      <c r="N86" s="100">
        <v>2.9159433171782087E-2</v>
      </c>
      <c r="O86" s="100">
        <v>3.0570355940366639E-2</v>
      </c>
      <c r="P86" s="100">
        <v>2.9038587022690618E-2</v>
      </c>
      <c r="Q86" s="100">
        <v>2.8064794663116056E-2</v>
      </c>
      <c r="R86" s="100">
        <v>2.8212544531175547E-2</v>
      </c>
      <c r="S86" s="100">
        <v>2.8958836731945246E-2</v>
      </c>
      <c r="T86" s="100">
        <v>2.6263418141712212E-2</v>
      </c>
      <c r="U86" s="100">
        <v>2.5767261103204112E-2</v>
      </c>
    </row>
    <row r="87" spans="1:21" x14ac:dyDescent="0.2">
      <c r="A87" s="98" t="s">
        <v>5</v>
      </c>
      <c r="B87" s="99" t="s">
        <v>86</v>
      </c>
      <c r="C87" s="100">
        <v>6.2209437300529663E-2</v>
      </c>
      <c r="D87" s="100">
        <v>6.4028526389477231E-2</v>
      </c>
      <c r="E87" s="100">
        <v>7.0191263991762218E-2</v>
      </c>
      <c r="F87" s="100">
        <v>7.0931614581576236E-2</v>
      </c>
      <c r="G87" s="100">
        <v>7.0431738896028329E-2</v>
      </c>
      <c r="H87" s="100">
        <v>6.8659385273338647E-2</v>
      </c>
      <c r="I87" s="100">
        <v>6.432072215177681E-2</v>
      </c>
      <c r="J87" s="100">
        <v>6.350865593978626E-2</v>
      </c>
      <c r="K87" s="100">
        <v>6.0655066750957894E-2</v>
      </c>
      <c r="L87" s="100">
        <v>5.7238969027526745E-2</v>
      </c>
      <c r="M87" s="100">
        <v>5.8555182988299315E-2</v>
      </c>
      <c r="N87" s="100">
        <v>5.6780241194813327E-2</v>
      </c>
      <c r="O87" s="100">
        <v>5.8546312570839899E-2</v>
      </c>
      <c r="P87" s="100">
        <v>5.8545173450945488E-2</v>
      </c>
      <c r="Q87" s="100">
        <v>5.3601060221428562E-2</v>
      </c>
      <c r="R87" s="100">
        <v>4.8168442473147284E-2</v>
      </c>
      <c r="S87" s="100">
        <v>4.4762556349611328E-2</v>
      </c>
      <c r="T87" s="100">
        <v>4.4250105909710971E-2</v>
      </c>
      <c r="U87" s="100">
        <v>4.499305822243807E-2</v>
      </c>
    </row>
    <row r="88" spans="1:21" x14ac:dyDescent="0.2">
      <c r="A88" s="98" t="s">
        <v>167</v>
      </c>
      <c r="B88" s="99" t="s">
        <v>86</v>
      </c>
      <c r="C88" s="100">
        <v>6.1214182650867588E-2</v>
      </c>
      <c r="D88" s="100">
        <v>6.2463090236524736E-2</v>
      </c>
      <c r="E88" s="100">
        <v>6.2007465428002166E-2</v>
      </c>
      <c r="F88" s="100">
        <v>6.4002854058512151E-2</v>
      </c>
      <c r="G88" s="100">
        <v>6.5016607249200969E-2</v>
      </c>
      <c r="H88" s="100">
        <v>6.7908983859813463E-2</v>
      </c>
      <c r="I88" s="100">
        <v>6.8559685963919634E-2</v>
      </c>
      <c r="J88" s="100">
        <v>6.8007543293709366E-2</v>
      </c>
      <c r="K88" s="100">
        <v>6.9036793559972637E-2</v>
      </c>
      <c r="L88" s="100">
        <v>6.9742603115130419E-2</v>
      </c>
      <c r="M88" s="100">
        <v>6.4099650045680578E-2</v>
      </c>
      <c r="N88" s="100">
        <v>6.345381501996239E-2</v>
      </c>
      <c r="O88" s="100">
        <v>6.4444280857923211E-2</v>
      </c>
      <c r="P88" s="100">
        <v>6.5903256319077064E-2</v>
      </c>
      <c r="Q88" s="100">
        <v>6.7051262536846956E-2</v>
      </c>
      <c r="R88" s="100">
        <v>6.6859405008810033E-2</v>
      </c>
      <c r="S88" s="100">
        <v>6.6607458791373614E-2</v>
      </c>
      <c r="T88" s="100">
        <v>0</v>
      </c>
      <c r="U88" s="100">
        <v>0</v>
      </c>
    </row>
    <row r="89" spans="1:21" x14ac:dyDescent="0.2">
      <c r="A89" s="98" t="s">
        <v>168</v>
      </c>
      <c r="B89" s="99" t="s">
        <v>86</v>
      </c>
      <c r="C89" s="100">
        <v>0.13271851273451013</v>
      </c>
      <c r="D89" s="100">
        <v>0.15007027483537647</v>
      </c>
      <c r="E89" s="100">
        <v>0.14591296994589745</v>
      </c>
      <c r="F89" s="100">
        <v>0.12596878835700509</v>
      </c>
      <c r="G89" s="100">
        <v>0.10911016344402767</v>
      </c>
      <c r="H89" s="100">
        <v>8.8100172491979323E-2</v>
      </c>
      <c r="I89" s="100">
        <v>8.0812365326863367E-2</v>
      </c>
      <c r="J89" s="100">
        <v>8.2925369469467936E-2</v>
      </c>
      <c r="K89" s="100">
        <v>8.1013786036274793E-2</v>
      </c>
      <c r="L89" s="100">
        <v>0.11366170211370596</v>
      </c>
      <c r="M89" s="100">
        <v>0.11087061014356497</v>
      </c>
      <c r="N89" s="100">
        <v>9.9161403384966415E-2</v>
      </c>
      <c r="O89" s="100">
        <v>0.10125774287696369</v>
      </c>
      <c r="P89" s="100">
        <v>0.10840273716886044</v>
      </c>
      <c r="Q89" s="100">
        <v>0.1215944821858574</v>
      </c>
      <c r="R89" s="100">
        <v>0.16834032811461153</v>
      </c>
      <c r="S89" s="100">
        <v>0.19504927281940357</v>
      </c>
      <c r="T89" s="100">
        <v>0.18726385042466773</v>
      </c>
      <c r="U89" s="100">
        <v>0.16501425814460619</v>
      </c>
    </row>
    <row r="90" spans="1:21" x14ac:dyDescent="0.2">
      <c r="A90" s="98" t="s">
        <v>169</v>
      </c>
      <c r="B90" s="99" t="s">
        <v>86</v>
      </c>
      <c r="C90" s="100">
        <v>5.1733888328725372E-2</v>
      </c>
      <c r="D90" s="100">
        <v>5.8843671032560808E-2</v>
      </c>
      <c r="E90" s="100">
        <v>6.5308411339949621E-2</v>
      </c>
      <c r="F90" s="100">
        <v>6.8096836825764812E-2</v>
      </c>
      <c r="G90" s="100">
        <v>6.9973909370135146E-2</v>
      </c>
      <c r="H90" s="100">
        <v>7.4888646292537511E-2</v>
      </c>
      <c r="I90" s="100">
        <v>7.7138364066815401E-2</v>
      </c>
      <c r="J90" s="100">
        <v>8.2383497660836649E-2</v>
      </c>
      <c r="K90" s="100">
        <v>7.5201616251683714E-2</v>
      </c>
      <c r="L90" s="100">
        <v>8.4547209195312764E-2</v>
      </c>
      <c r="M90" s="100">
        <v>8.7229510691853168E-2</v>
      </c>
      <c r="N90" s="100">
        <v>9.4615455721972636E-2</v>
      </c>
      <c r="O90" s="100">
        <v>9.8866186041680834E-2</v>
      </c>
      <c r="P90" s="100">
        <v>8.9108828809421642E-2</v>
      </c>
      <c r="Q90" s="100">
        <v>8.8937257750655349E-2</v>
      </c>
      <c r="R90" s="100">
        <v>9.3074516586328496E-2</v>
      </c>
      <c r="S90" s="100">
        <v>0.11004786465268282</v>
      </c>
      <c r="T90" s="100">
        <v>0.10230965481346942</v>
      </c>
      <c r="U90" s="100">
        <v>0.10167052652670472</v>
      </c>
    </row>
    <row r="91" spans="1:21" x14ac:dyDescent="0.2">
      <c r="A91" s="98" t="s">
        <v>170</v>
      </c>
      <c r="B91" s="99" t="s">
        <v>86</v>
      </c>
      <c r="C91" s="100">
        <v>2.3733027788803748E-2</v>
      </c>
      <c r="D91" s="100">
        <v>2.4589606146758324E-2</v>
      </c>
      <c r="E91" s="100">
        <v>2.7786137447604952E-2</v>
      </c>
      <c r="F91" s="100">
        <v>2.823260617175833E-2</v>
      </c>
      <c r="G91" s="100">
        <v>3.2082376815819762E-2</v>
      </c>
      <c r="H91" s="100">
        <v>3.2581977047063976E-2</v>
      </c>
      <c r="I91" s="100">
        <v>3.180367489123849E-2</v>
      </c>
      <c r="J91" s="100">
        <v>3.361503803391757E-2</v>
      </c>
      <c r="K91" s="100">
        <v>4.0080393321704329E-2</v>
      </c>
      <c r="L91" s="100">
        <v>5.059726994886854E-2</v>
      </c>
      <c r="M91" s="100">
        <v>4.0730664483329466E-2</v>
      </c>
      <c r="N91" s="100">
        <v>4.0858906021989834E-2</v>
      </c>
      <c r="O91" s="100">
        <v>4.362458843171732E-2</v>
      </c>
      <c r="P91" s="100">
        <v>9.4610866516942366E-2</v>
      </c>
      <c r="Q91" s="100">
        <v>8.0170210067267267E-2</v>
      </c>
      <c r="R91" s="100">
        <v>7.4753787480932823E-2</v>
      </c>
      <c r="S91" s="100">
        <v>7.111743981994309E-2</v>
      </c>
      <c r="T91" s="100">
        <v>6.991168676154004E-2</v>
      </c>
      <c r="U91" s="100">
        <v>6.8844165470568208E-2</v>
      </c>
    </row>
    <row r="92" spans="1:21" x14ac:dyDescent="0.2">
      <c r="A92" s="98" t="s">
        <v>171</v>
      </c>
      <c r="B92" s="99" t="s">
        <v>86</v>
      </c>
      <c r="C92" s="100">
        <v>0.10653571347761442</v>
      </c>
      <c r="D92" s="100">
        <v>0.10193139087917666</v>
      </c>
      <c r="E92" s="100">
        <v>0.10224306181850312</v>
      </c>
      <c r="F92" s="100">
        <v>0.10202923711044072</v>
      </c>
      <c r="G92" s="100">
        <v>0.10057715220171874</v>
      </c>
      <c r="H92" s="100">
        <v>9.5265726916438129E-2</v>
      </c>
      <c r="I92" s="100">
        <v>9.3463572654420443E-2</v>
      </c>
      <c r="J92" s="100">
        <v>9.9220914862337833E-2</v>
      </c>
      <c r="K92" s="100">
        <v>0.11388293037293591</v>
      </c>
      <c r="L92" s="100">
        <v>0.11980393903453485</v>
      </c>
      <c r="M92" s="100">
        <v>0.10340574210489289</v>
      </c>
      <c r="N92" s="100">
        <v>9.555250233157897E-2</v>
      </c>
      <c r="O92" s="100">
        <v>9.1620002070766676E-2</v>
      </c>
      <c r="P92" s="100">
        <v>9.3931574746143415E-2</v>
      </c>
      <c r="Q92" s="100">
        <v>9.6032020101139107E-2</v>
      </c>
      <c r="R92" s="100">
        <v>9.9272505729671667E-2</v>
      </c>
      <c r="S92" s="100">
        <v>0.10164035886374831</v>
      </c>
      <c r="T92" s="100">
        <v>0.10221683580741417</v>
      </c>
      <c r="U92" s="100">
        <v>0.10420896644166731</v>
      </c>
    </row>
    <row r="93" spans="1:21" x14ac:dyDescent="0.2">
      <c r="A93" s="98" t="s">
        <v>172</v>
      </c>
      <c r="B93" s="99" t="s">
        <v>86</v>
      </c>
      <c r="C93" s="100">
        <v>0.11436077517802316</v>
      </c>
      <c r="D93" s="100">
        <v>0.1147822792840679</v>
      </c>
      <c r="E93" s="100">
        <v>0.10599618101017751</v>
      </c>
      <c r="F93" s="100">
        <v>0.10485239830035072</v>
      </c>
      <c r="G93" s="100">
        <v>9.7060974586917648E-2</v>
      </c>
      <c r="H93" s="100">
        <v>9.8561192309066736E-2</v>
      </c>
      <c r="I93" s="100">
        <v>9.9493472498924262E-2</v>
      </c>
      <c r="J93" s="100">
        <v>9.555488475308177E-2</v>
      </c>
      <c r="K93" s="100">
        <v>9.0080642172103667E-2</v>
      </c>
      <c r="L93" s="100">
        <v>9.2292685204406824E-2</v>
      </c>
      <c r="M93" s="100">
        <v>8.7400049843200558E-2</v>
      </c>
      <c r="N93" s="100">
        <v>9.1584612557216796E-2</v>
      </c>
      <c r="O93" s="100">
        <v>0.10082812828289288</v>
      </c>
      <c r="P93" s="100">
        <v>9.1618890051027926E-2</v>
      </c>
      <c r="Q93" s="100">
        <v>9.2393093931448733E-2</v>
      </c>
      <c r="R93" s="100">
        <v>9.3992692029044492E-2</v>
      </c>
      <c r="S93" s="100">
        <v>9.49472772949497E-2</v>
      </c>
      <c r="T93" s="100">
        <v>0.1020961257487133</v>
      </c>
      <c r="U93" s="100">
        <v>0.11385629652978492</v>
      </c>
    </row>
    <row r="94" spans="1:21" x14ac:dyDescent="0.2">
      <c r="A94" s="98" t="s">
        <v>173</v>
      </c>
      <c r="B94" s="99" t="s">
        <v>86</v>
      </c>
      <c r="C94" s="100">
        <v>0.15718654644131486</v>
      </c>
      <c r="D94" s="100">
        <v>0.14840759510794924</v>
      </c>
      <c r="E94" s="100">
        <v>0.15078854825228183</v>
      </c>
      <c r="F94" s="100">
        <v>0.14784433097317734</v>
      </c>
      <c r="G94" s="100">
        <v>0.15283882541790442</v>
      </c>
      <c r="H94" s="100">
        <v>0.1467622423643879</v>
      </c>
      <c r="I94" s="100">
        <v>0.13777851968622493</v>
      </c>
      <c r="J94" s="100">
        <v>0.14074999388083781</v>
      </c>
      <c r="K94" s="100">
        <v>0.14984250106431979</v>
      </c>
      <c r="L94" s="100">
        <v>0.19375264347938828</v>
      </c>
      <c r="M94" s="100">
        <v>0.17614772662594594</v>
      </c>
      <c r="N94" s="100">
        <v>0.17601794142120628</v>
      </c>
      <c r="O94" s="100">
        <v>0.16594926267316151</v>
      </c>
      <c r="P94" s="100">
        <v>0.18076175980890771</v>
      </c>
      <c r="Q94" s="100">
        <v>0.17026762886499058</v>
      </c>
      <c r="R94" s="100">
        <v>0.17091035526663448</v>
      </c>
      <c r="S94" s="100">
        <v>0.17804822898833547</v>
      </c>
      <c r="T94" s="100">
        <v>0.18058453543062075</v>
      </c>
      <c r="U94" s="100">
        <v>0.18241213480987584</v>
      </c>
    </row>
    <row r="95" spans="1:21" x14ac:dyDescent="0.2">
      <c r="A95" s="98" t="s">
        <v>6</v>
      </c>
      <c r="B95" s="99" t="s">
        <v>86</v>
      </c>
      <c r="C95" s="100">
        <v>2.1333443511335433E-2</v>
      </c>
      <c r="D95" s="100">
        <v>1.9064003978525774E-2</v>
      </c>
      <c r="E95" s="100">
        <v>1.4627096078798354E-2</v>
      </c>
      <c r="F95" s="100">
        <v>1.6676189949706776E-2</v>
      </c>
      <c r="G95" s="100">
        <v>3.6221767605667317E-2</v>
      </c>
      <c r="H95" s="100">
        <v>4.6648923016612255E-2</v>
      </c>
      <c r="I95" s="100">
        <v>2.7232664052649527E-2</v>
      </c>
      <c r="J95" s="100">
        <v>4.0909115826993095E-2</v>
      </c>
      <c r="K95" s="100">
        <v>4.7698212716210352E-2</v>
      </c>
      <c r="L95" s="100">
        <v>5.9977345700168237E-2</v>
      </c>
      <c r="M95" s="100">
        <v>6.0380928793258543E-2</v>
      </c>
      <c r="N95" s="100">
        <v>6.9626104468723152E-2</v>
      </c>
      <c r="O95" s="100">
        <v>6.9362441906971745E-2</v>
      </c>
      <c r="P95" s="100">
        <v>6.0423589807861007E-2</v>
      </c>
      <c r="Q95" s="100">
        <v>7.1694292772542953E-2</v>
      </c>
      <c r="R95" s="100">
        <v>7.6462709850234012E-2</v>
      </c>
      <c r="S95" s="100">
        <v>8.2696901050348964E-2</v>
      </c>
      <c r="T95" s="100">
        <v>9.0663502729226172E-2</v>
      </c>
      <c r="U95" s="100">
        <v>9.6513434369991047E-2</v>
      </c>
    </row>
    <row r="96" spans="1:21" x14ac:dyDescent="0.2">
      <c r="A96" s="98" t="s">
        <v>174</v>
      </c>
      <c r="B96" s="99" t="s">
        <v>86</v>
      </c>
      <c r="C96" s="100">
        <v>0.10924599647521971</v>
      </c>
      <c r="D96" s="100">
        <v>0.11746750831604004</v>
      </c>
      <c r="E96" s="100">
        <v>0.10353115081787109</v>
      </c>
      <c r="F96" s="100">
        <v>8.8973426818847651E-2</v>
      </c>
      <c r="G96" s="100">
        <v>8.5348558425903318E-2</v>
      </c>
      <c r="H96" s="100">
        <v>6.8753056526184075E-2</v>
      </c>
      <c r="I96" s="100">
        <v>6.6095800399780275E-2</v>
      </c>
      <c r="J96" s="100">
        <v>8.5822706222534184E-2</v>
      </c>
      <c r="K96" s="100">
        <v>7.2814197540283204E-2</v>
      </c>
      <c r="L96" s="100">
        <v>0.14407692909240721</v>
      </c>
      <c r="M96" s="100">
        <v>0.12016736984252929</v>
      </c>
      <c r="N96" s="100">
        <v>0.34840446472167969</v>
      </c>
      <c r="O96" s="100">
        <v>0.16034442901611332</v>
      </c>
      <c r="P96" s="100">
        <v>0.30191373825073242</v>
      </c>
      <c r="Q96" s="100">
        <v>0.45107345581054686</v>
      </c>
      <c r="R96" s="100">
        <v>0</v>
      </c>
      <c r="S96" s="100">
        <v>0</v>
      </c>
      <c r="T96" s="100">
        <v>0</v>
      </c>
      <c r="U96" s="100">
        <v>0</v>
      </c>
    </row>
    <row r="97" spans="1:21" x14ac:dyDescent="0.2">
      <c r="A97" s="98" t="s">
        <v>175</v>
      </c>
      <c r="B97" s="99" t="s">
        <v>86</v>
      </c>
      <c r="C97" s="100">
        <v>0.12025290427164091</v>
      </c>
      <c r="D97" s="100">
        <v>0.11620099105727993</v>
      </c>
      <c r="E97" s="100">
        <v>0.11274759616737227</v>
      </c>
      <c r="F97" s="100">
        <v>0.10718011832793489</v>
      </c>
      <c r="G97" s="100">
        <v>0.10793775926849895</v>
      </c>
      <c r="H97" s="100">
        <v>0.10251425880947564</v>
      </c>
      <c r="I97" s="100">
        <v>0.10400446444558124</v>
      </c>
      <c r="J97" s="100">
        <v>9.7595142710211913E-2</v>
      </c>
      <c r="K97" s="100">
        <v>0.10630378583586809</v>
      </c>
      <c r="L97" s="100">
        <v>0.12660150059547909</v>
      </c>
      <c r="M97" s="100">
        <v>0.10914122635451698</v>
      </c>
      <c r="N97" s="100">
        <v>0.10218788962987534</v>
      </c>
      <c r="O97" s="100">
        <v>9.7155168818947479E-2</v>
      </c>
      <c r="P97" s="100">
        <v>9.5495670729439902E-2</v>
      </c>
      <c r="Q97" s="100">
        <v>9.4677889532435291E-2</v>
      </c>
      <c r="R97" s="100">
        <v>9.631084041245927E-2</v>
      </c>
      <c r="S97" s="100">
        <v>9.7872811420511005E-2</v>
      </c>
      <c r="T97" s="100">
        <v>9.5089450780738924E-2</v>
      </c>
      <c r="U97" s="100">
        <v>9.4172637303200052E-2</v>
      </c>
    </row>
    <row r="98" spans="1:21" x14ac:dyDescent="0.2">
      <c r="A98" s="98" t="s">
        <v>176</v>
      </c>
      <c r="B98" s="99" t="s">
        <v>86</v>
      </c>
      <c r="C98" s="100">
        <v>8.3789006646619923E-2</v>
      </c>
      <c r="D98" s="100">
        <v>8.7506678052658812E-2</v>
      </c>
      <c r="E98" s="100">
        <v>8.9038721323626099E-2</v>
      </c>
      <c r="F98" s="100">
        <v>9.1382246695025926E-2</v>
      </c>
      <c r="G98" s="100">
        <v>9.1227680808717182E-2</v>
      </c>
      <c r="H98" s="100">
        <v>9.0373280943025561E-2</v>
      </c>
      <c r="I98" s="100">
        <v>8.4363399736752581E-2</v>
      </c>
      <c r="J98" s="100">
        <v>8.0731492140682301E-2</v>
      </c>
      <c r="K98" s="100">
        <v>8.2756775753633771E-2</v>
      </c>
      <c r="L98" s="100">
        <v>9.1680098657522108E-2</v>
      </c>
      <c r="M98" s="100">
        <v>8.9489718202589497E-2</v>
      </c>
      <c r="N98" s="100">
        <v>8.775478053775547E-2</v>
      </c>
      <c r="O98" s="100">
        <v>9.0605730866884282E-2</v>
      </c>
      <c r="P98" s="100">
        <v>8.982032064860912E-2</v>
      </c>
      <c r="Q98" s="100">
        <v>8.707179614807202E-2</v>
      </c>
      <c r="R98" s="100">
        <v>8.8138925294888593E-2</v>
      </c>
      <c r="S98" s="100">
        <v>8.6908967429539491E-2</v>
      </c>
      <c r="T98" s="100">
        <v>8.9914501475609046E-2</v>
      </c>
      <c r="U98" s="100">
        <v>9.2568338777909778E-2</v>
      </c>
    </row>
    <row r="99" spans="1:21" x14ac:dyDescent="0.2">
      <c r="A99" s="98" t="s">
        <v>177</v>
      </c>
      <c r="B99" s="99" t="s">
        <v>86</v>
      </c>
      <c r="C99" s="100">
        <v>3.9723296345160419E-2</v>
      </c>
      <c r="D99" s="100">
        <v>4.4821948672858165E-2</v>
      </c>
      <c r="E99" s="100">
        <v>4.5935919392447538E-2</v>
      </c>
      <c r="F99" s="100">
        <v>5.3907912521258643E-2</v>
      </c>
      <c r="G99" s="100">
        <v>4.9051121128050074E-2</v>
      </c>
      <c r="H99" s="100">
        <v>4.5215722990480239E-2</v>
      </c>
      <c r="I99" s="100">
        <v>4.9920923628273703E-2</v>
      </c>
      <c r="J99" s="100">
        <v>5.1687173412211032E-2</v>
      </c>
      <c r="K99" s="100">
        <v>4.7191454220280926E-2</v>
      </c>
      <c r="L99" s="100">
        <v>4.8021757469265305E-2</v>
      </c>
      <c r="M99" s="100">
        <v>5.178920933220281E-2</v>
      </c>
      <c r="N99" s="100">
        <v>5.2928169073842526E-2</v>
      </c>
      <c r="O99" s="100">
        <v>5.3609123354599178E-2</v>
      </c>
      <c r="P99" s="100">
        <v>5.734291916538125E-2</v>
      </c>
      <c r="Q99" s="100">
        <v>5.6047622243837039E-2</v>
      </c>
      <c r="R99" s="100">
        <v>5.5023216398759928E-2</v>
      </c>
      <c r="S99" s="100">
        <v>5.653779836493035E-2</v>
      </c>
      <c r="T99" s="100">
        <v>5.809030847222782E-2</v>
      </c>
      <c r="U99" s="100">
        <v>5.7974511136140515E-2</v>
      </c>
    </row>
    <row r="100" spans="1:21" x14ac:dyDescent="0.2">
      <c r="A100" s="98" t="s">
        <v>7</v>
      </c>
      <c r="B100" s="99" t="s">
        <v>86</v>
      </c>
      <c r="C100" s="100">
        <v>0</v>
      </c>
      <c r="D100" s="100">
        <v>0</v>
      </c>
      <c r="E100" s="100">
        <v>3.9474607845664922E-2</v>
      </c>
      <c r="F100" s="100">
        <v>3.7010623197751315E-2</v>
      </c>
      <c r="G100" s="100">
        <v>3.7267014954131795E-2</v>
      </c>
      <c r="H100" s="100">
        <v>4.3563366891637756E-2</v>
      </c>
      <c r="I100" s="100">
        <v>4.0689664127417105E-2</v>
      </c>
      <c r="J100" s="100">
        <v>4.3678432945924855E-2</v>
      </c>
      <c r="K100" s="100">
        <v>4.5544089309811256E-2</v>
      </c>
      <c r="L100" s="100">
        <v>4.6436066268161262E-2</v>
      </c>
      <c r="M100" s="100">
        <v>4.9041628767321564E-2</v>
      </c>
      <c r="N100" s="100">
        <v>5.0839396557896918E-2</v>
      </c>
      <c r="O100" s="100">
        <v>5.3516143437067593E-2</v>
      </c>
      <c r="P100" s="100">
        <v>6.1216689490080578E-2</v>
      </c>
      <c r="Q100" s="100">
        <v>6.3058307318956869E-2</v>
      </c>
      <c r="R100" s="100">
        <v>6.7794470544924559E-2</v>
      </c>
      <c r="S100" s="100">
        <v>6.2183283098831046E-2</v>
      </c>
      <c r="T100" s="100">
        <v>6.3673130832092348E-2</v>
      </c>
      <c r="U100" s="100">
        <v>7.0477710512917222E-2</v>
      </c>
    </row>
    <row r="101" spans="1:21" x14ac:dyDescent="0.2">
      <c r="A101" s="98" t="s">
        <v>178</v>
      </c>
      <c r="B101" s="99" t="s">
        <v>86</v>
      </c>
      <c r="C101" s="100">
        <v>8.798746708872357E-2</v>
      </c>
      <c r="D101" s="100">
        <v>9.3617438787474139E-2</v>
      </c>
      <c r="E101" s="100">
        <v>9.1760744496576854E-2</v>
      </c>
      <c r="F101" s="100">
        <v>7.6883513871405545E-2</v>
      </c>
      <c r="G101" s="100">
        <v>8.1912196907012097E-2</v>
      </c>
      <c r="H101" s="100">
        <v>0.11331666308434536</v>
      </c>
      <c r="I101" s="100">
        <v>9.5484097411997815E-2</v>
      </c>
      <c r="J101" s="100">
        <v>9.1832690946217849E-2</v>
      </c>
      <c r="K101" s="100">
        <v>0.1226433578191494</v>
      </c>
      <c r="L101" s="100">
        <v>0.15798881512726856</v>
      </c>
      <c r="M101" s="100">
        <v>0.12612447331035898</v>
      </c>
      <c r="N101" s="100">
        <v>0.105674243361932</v>
      </c>
      <c r="O101" s="100">
        <v>0.10281269119472357</v>
      </c>
      <c r="P101" s="100">
        <v>0.11071238125333278</v>
      </c>
      <c r="Q101" s="100">
        <v>0.10786039431695631</v>
      </c>
      <c r="R101" s="100">
        <v>0.10801304891760496</v>
      </c>
      <c r="S101" s="100">
        <v>0.10262778761955876</v>
      </c>
      <c r="T101" s="100">
        <v>9.3126385809312651E-2</v>
      </c>
      <c r="U101" s="100">
        <v>9.5566080205819748E-2</v>
      </c>
    </row>
    <row r="102" spans="1:21" x14ac:dyDescent="0.2">
      <c r="A102" s="98" t="s">
        <v>179</v>
      </c>
      <c r="B102" s="99" t="s">
        <v>86</v>
      </c>
      <c r="C102" s="100">
        <v>3.4755400745930483E-2</v>
      </c>
      <c r="D102" s="100">
        <v>3.3772895267952671E-2</v>
      </c>
      <c r="E102" s="100">
        <v>3.4483961289462559E-2</v>
      </c>
      <c r="F102" s="100">
        <v>3.8852414936472526E-2</v>
      </c>
      <c r="G102" s="100">
        <v>4.2317851161571406E-2</v>
      </c>
      <c r="H102" s="100">
        <v>4.1845081518068164E-2</v>
      </c>
      <c r="I102" s="100">
        <v>4.0994091473644738E-2</v>
      </c>
      <c r="J102" s="100">
        <v>4.1714812212519548E-2</v>
      </c>
      <c r="K102" s="100">
        <v>4.2606499071332217E-2</v>
      </c>
      <c r="L102" s="100">
        <v>4.4419584245065986E-2</v>
      </c>
      <c r="M102" s="100">
        <v>4.382731583782682E-2</v>
      </c>
      <c r="N102" s="100">
        <v>4.3281037386292368E-2</v>
      </c>
      <c r="O102" s="100">
        <v>4.5825488479872056E-2</v>
      </c>
      <c r="P102" s="100">
        <v>4.4461024743683852E-2</v>
      </c>
      <c r="Q102" s="100">
        <v>4.4183637662505069E-2</v>
      </c>
      <c r="R102" s="100">
        <v>4.6236381500204177E-2</v>
      </c>
      <c r="S102" s="100">
        <v>4.8258262212664445E-2</v>
      </c>
      <c r="T102" s="100">
        <v>4.8458454641360442E-2</v>
      </c>
      <c r="U102" s="100">
        <v>4.937157422306148E-2</v>
      </c>
    </row>
    <row r="103" spans="1:21" x14ac:dyDescent="0.2">
      <c r="A103" s="98" t="s">
        <v>180</v>
      </c>
      <c r="B103" s="99" t="s">
        <v>86</v>
      </c>
      <c r="C103" s="100">
        <v>0.13459366636241277</v>
      </c>
      <c r="D103" s="100">
        <v>0.15219696839965874</v>
      </c>
      <c r="E103" s="100">
        <v>0.14583013360300828</v>
      </c>
      <c r="F103" s="100">
        <v>0.13868713296502796</v>
      </c>
      <c r="G103" s="100">
        <v>0.13768359358094812</v>
      </c>
      <c r="H103" s="100">
        <v>0.13122103140857047</v>
      </c>
      <c r="I103" s="100">
        <v>0.12754952848448325</v>
      </c>
      <c r="J103" s="100">
        <v>0.12439461403627</v>
      </c>
      <c r="K103" s="100">
        <v>0.13812116383356474</v>
      </c>
      <c r="L103" s="100">
        <v>0.13662673208633272</v>
      </c>
      <c r="M103" s="100">
        <v>0.12963089515625942</v>
      </c>
      <c r="N103" s="100">
        <v>0.12909359007313595</v>
      </c>
      <c r="O103" s="100">
        <v>0.12871826213187407</v>
      </c>
      <c r="P103" s="100">
        <v>0.12789724271438288</v>
      </c>
      <c r="Q103" s="100">
        <v>0.12343983639489368</v>
      </c>
      <c r="R103" s="100">
        <v>0.11570471095909644</v>
      </c>
      <c r="S103" s="100">
        <v>0.11391269213823559</v>
      </c>
      <c r="T103" s="100">
        <v>0.11268828673963073</v>
      </c>
      <c r="U103" s="100">
        <v>0.11350282363638829</v>
      </c>
    </row>
    <row r="104" spans="1:21" x14ac:dyDescent="0.2">
      <c r="A104" s="98" t="s">
        <v>181</v>
      </c>
      <c r="B104" s="99" t="s">
        <v>86</v>
      </c>
      <c r="C104" s="100">
        <v>0.15433449701306304</v>
      </c>
      <c r="D104" s="100">
        <v>0.15979569209647451</v>
      </c>
      <c r="E104" s="100">
        <v>0.16945291291264156</v>
      </c>
      <c r="F104" s="100">
        <v>0.19853041448007688</v>
      </c>
      <c r="G104" s="100">
        <v>0.24013245234169989</v>
      </c>
      <c r="H104" s="100">
        <v>0.24859928423664052</v>
      </c>
      <c r="I104" s="100">
        <v>0.24720396617891383</v>
      </c>
      <c r="J104" s="100">
        <v>0.23251739311307063</v>
      </c>
      <c r="K104" s="100">
        <v>0.23605493234475325</v>
      </c>
      <c r="L104" s="100">
        <v>0.23880642811229219</v>
      </c>
      <c r="M104" s="100">
        <v>0.22351749272255411</v>
      </c>
      <c r="N104" s="100">
        <v>0.21485486507018284</v>
      </c>
      <c r="O104" s="100">
        <v>0.20676361588101735</v>
      </c>
      <c r="P104" s="100">
        <v>0.21042477071174701</v>
      </c>
      <c r="Q104" s="100">
        <v>0.21742952574665048</v>
      </c>
      <c r="R104" s="100">
        <v>0.22800863834554808</v>
      </c>
      <c r="S104" s="100">
        <v>0.21422153095245619</v>
      </c>
      <c r="T104" s="100">
        <v>0.22079423076240182</v>
      </c>
      <c r="U104" s="100">
        <v>0.21531677287336243</v>
      </c>
    </row>
    <row r="105" spans="1:21" x14ac:dyDescent="0.2">
      <c r="A105" s="98" t="s">
        <v>182</v>
      </c>
      <c r="B105" s="99" t="s">
        <v>86</v>
      </c>
      <c r="C105" s="100">
        <v>0</v>
      </c>
      <c r="D105" s="100">
        <v>0</v>
      </c>
      <c r="E105" s="100">
        <v>0</v>
      </c>
      <c r="F105" s="100">
        <v>0</v>
      </c>
      <c r="G105" s="100">
        <v>3.5299033009338746E-2</v>
      </c>
      <c r="H105" s="100">
        <v>6.706526536466953E-2</v>
      </c>
      <c r="I105" s="100">
        <v>3.47916641413724E-2</v>
      </c>
      <c r="J105" s="100">
        <v>7.2945318561030037E-2</v>
      </c>
      <c r="K105" s="100">
        <v>7.4052407340485252E-2</v>
      </c>
      <c r="L105" s="100">
        <v>8.0105585975411842E-2</v>
      </c>
      <c r="M105" s="100">
        <v>6.9923980827443707E-2</v>
      </c>
      <c r="N105" s="100">
        <v>6.1378211770829819E-2</v>
      </c>
      <c r="O105" s="100">
        <v>6.1011309567924117E-2</v>
      </c>
      <c r="P105" s="100">
        <v>6.1158785983186623E-2</v>
      </c>
      <c r="Q105" s="100">
        <v>6.7906361360388953E-2</v>
      </c>
      <c r="R105" s="100">
        <v>7.6286013378657161E-2</v>
      </c>
      <c r="S105" s="100">
        <v>7.4723364822709526E-2</v>
      </c>
      <c r="T105" s="100">
        <v>7.3987215639694071E-2</v>
      </c>
      <c r="U105" s="100">
        <v>7.5658058879837425E-2</v>
      </c>
    </row>
    <row r="106" spans="1:21" x14ac:dyDescent="0.2">
      <c r="A106" s="98" t="s">
        <v>183</v>
      </c>
      <c r="B106" s="99" t="s">
        <v>86</v>
      </c>
      <c r="C106" s="100">
        <v>7.9219348012849786E-2</v>
      </c>
      <c r="D106" s="100">
        <v>7.774726269570166E-2</v>
      </c>
      <c r="E106" s="100">
        <v>7.7625207540191754E-2</v>
      </c>
      <c r="F106" s="100">
        <v>7.6474645259549903E-2</v>
      </c>
      <c r="G106" s="100">
        <v>8.056329944333554E-2</v>
      </c>
      <c r="H106" s="100">
        <v>8.2368594441005694E-2</v>
      </c>
      <c r="I106" s="100">
        <v>7.757571678557007E-2</v>
      </c>
      <c r="J106" s="100">
        <v>7.0730101758936723E-2</v>
      </c>
      <c r="K106" s="100">
        <v>6.6578130826655035E-2</v>
      </c>
      <c r="L106" s="100">
        <v>8.2238925677621033E-2</v>
      </c>
      <c r="M106" s="100">
        <v>8.513915903843719E-2</v>
      </c>
      <c r="N106" s="100">
        <v>8.1597595018252103E-2</v>
      </c>
      <c r="O106" s="100">
        <v>8.0045288098470238E-2</v>
      </c>
      <c r="P106" s="100">
        <v>9.0429992722819999E-2</v>
      </c>
      <c r="Q106" s="100">
        <v>9.1025654105728174E-2</v>
      </c>
      <c r="R106" s="100">
        <v>4.4219454833334552E-2</v>
      </c>
      <c r="S106" s="100">
        <v>9.0036663484871132E-2</v>
      </c>
      <c r="T106" s="100">
        <v>0</v>
      </c>
      <c r="U106" s="100">
        <v>0</v>
      </c>
    </row>
    <row r="107" spans="1:21" x14ac:dyDescent="0.2">
      <c r="A107" s="98" t="s">
        <v>184</v>
      </c>
      <c r="B107" s="99" t="s">
        <v>86</v>
      </c>
      <c r="C107" s="100">
        <v>6.3582089552238805E-2</v>
      </c>
      <c r="D107" s="100">
        <v>6.3582089552238805E-2</v>
      </c>
      <c r="E107" s="100">
        <v>6.5373134328358215E-2</v>
      </c>
      <c r="F107" s="100">
        <v>6.5373134328358215E-2</v>
      </c>
      <c r="G107" s="100">
        <v>6.0000000000000012E-2</v>
      </c>
      <c r="H107" s="100">
        <v>6.0000000000000012E-2</v>
      </c>
      <c r="I107" s="100">
        <v>5.9000000000000004E-2</v>
      </c>
      <c r="J107" s="100">
        <v>5.800000000000001E-2</v>
      </c>
      <c r="K107" s="100">
        <v>5.800000000000001E-2</v>
      </c>
      <c r="L107" s="100">
        <v>6.2999999999999987E-2</v>
      </c>
      <c r="M107" s="100">
        <v>0.06</v>
      </c>
      <c r="N107" s="100">
        <v>6.0000000000000012E-2</v>
      </c>
      <c r="O107" s="100">
        <v>6.0000000000000012E-2</v>
      </c>
      <c r="P107" s="100">
        <v>0.06</v>
      </c>
      <c r="Q107" s="100">
        <v>0</v>
      </c>
      <c r="R107" s="100">
        <v>0</v>
      </c>
      <c r="S107" s="100">
        <v>0</v>
      </c>
      <c r="T107" s="100">
        <v>0</v>
      </c>
      <c r="U107" s="100">
        <v>0</v>
      </c>
    </row>
    <row r="108" spans="1:21" x14ac:dyDescent="0.2">
      <c r="A108" s="98" t="s">
        <v>185</v>
      </c>
      <c r="B108" s="99" t="s">
        <v>86</v>
      </c>
      <c r="C108" s="100">
        <v>0.22373167300972277</v>
      </c>
      <c r="D108" s="100">
        <v>0.22538964499759978</v>
      </c>
      <c r="E108" s="100">
        <v>0.23958675463390935</v>
      </c>
      <c r="F108" s="100">
        <v>0.24051718806706077</v>
      </c>
      <c r="G108" s="100">
        <v>0.23631571094524056</v>
      </c>
      <c r="H108" s="100">
        <v>0.2199561528645646</v>
      </c>
      <c r="I108" s="100">
        <v>0.21806143598813135</v>
      </c>
      <c r="J108" s="100">
        <v>0.2202346944473218</v>
      </c>
      <c r="K108" s="100">
        <v>0.24735984058394556</v>
      </c>
      <c r="L108" s="100">
        <v>0.22985432799439443</v>
      </c>
      <c r="M108" s="100">
        <v>0.22905113415929804</v>
      </c>
      <c r="N108" s="100">
        <v>0.21872051119560365</v>
      </c>
      <c r="O108" s="100">
        <v>0.20746157476013177</v>
      </c>
      <c r="P108" s="100">
        <v>0.21852711804858907</v>
      </c>
      <c r="Q108" s="100">
        <v>0.2196014221212324</v>
      </c>
      <c r="R108" s="100">
        <v>0.22152128237004581</v>
      </c>
      <c r="S108" s="100">
        <v>0.21073195121677343</v>
      </c>
      <c r="T108" s="100">
        <v>0.20303521481190276</v>
      </c>
      <c r="U108" s="100">
        <v>0.19695036401692184</v>
      </c>
    </row>
    <row r="109" spans="1:21" x14ac:dyDescent="0.2">
      <c r="A109" s="98" t="s">
        <v>186</v>
      </c>
      <c r="B109" s="99" t="s">
        <v>86</v>
      </c>
      <c r="C109" s="100">
        <v>6.2875634298183977E-2</v>
      </c>
      <c r="D109" s="100">
        <v>6.7534849953940754E-2</v>
      </c>
      <c r="E109" s="100">
        <v>7.916944887934893E-2</v>
      </c>
      <c r="F109" s="100">
        <v>7.9954451605441679E-2</v>
      </c>
      <c r="G109" s="100">
        <v>6.5214609409841334E-2</v>
      </c>
      <c r="H109" s="100">
        <v>6.6387908791194286E-2</v>
      </c>
      <c r="I109" s="100">
        <v>7.6774403050393902E-2</v>
      </c>
      <c r="J109" s="100">
        <v>7.6034301676111943E-2</v>
      </c>
      <c r="K109" s="100">
        <v>7.5875564927234268E-2</v>
      </c>
      <c r="L109" s="100">
        <v>9.6520540830840662E-2</v>
      </c>
      <c r="M109" s="100">
        <v>8.4804033539837287E-2</v>
      </c>
      <c r="N109" s="100">
        <v>7.795768611939688E-2</v>
      </c>
      <c r="O109" s="100">
        <v>8.0641687261944442E-2</v>
      </c>
      <c r="P109" s="100">
        <v>6.9406013175182926E-2</v>
      </c>
      <c r="Q109" s="100">
        <v>6.8082774427481244E-2</v>
      </c>
      <c r="R109" s="100">
        <v>7.2244506718456614E-2</v>
      </c>
      <c r="S109" s="100">
        <v>6.8194072435823677E-2</v>
      </c>
      <c r="T109" s="100">
        <v>6.9911324840210967E-2</v>
      </c>
      <c r="U109" s="100">
        <v>7.166945001769387E-2</v>
      </c>
    </row>
    <row r="110" spans="1:21" x14ac:dyDescent="0.2">
      <c r="A110" s="98" t="s">
        <v>187</v>
      </c>
      <c r="B110" s="99" t="s">
        <v>86</v>
      </c>
      <c r="C110" s="100">
        <v>7.0441599029416518E-2</v>
      </c>
      <c r="D110" s="100">
        <v>6.5267499472607265E-2</v>
      </c>
      <c r="E110" s="100">
        <v>6.1791154561689376E-2</v>
      </c>
      <c r="F110" s="100">
        <v>6.6873190635695745E-2</v>
      </c>
      <c r="G110" s="100">
        <v>0</v>
      </c>
      <c r="H110" s="100">
        <v>0</v>
      </c>
      <c r="I110" s="100">
        <v>6.0917822303640727E-2</v>
      </c>
      <c r="J110" s="100">
        <v>6.0907260052722734E-2</v>
      </c>
      <c r="K110" s="100">
        <v>9.0045361791987133E-2</v>
      </c>
      <c r="L110" s="100">
        <v>9.5692434681476535E-2</v>
      </c>
      <c r="M110" s="100">
        <v>7.3004617064710842E-2</v>
      </c>
      <c r="N110" s="100">
        <v>6.6678204909898411E-2</v>
      </c>
      <c r="O110" s="100">
        <v>7.8496996905580554E-2</v>
      </c>
      <c r="P110" s="100">
        <v>8.0001167816662541E-2</v>
      </c>
      <c r="Q110" s="100">
        <v>7.8074916014773496E-2</v>
      </c>
      <c r="R110" s="100">
        <v>8.0666396445840186E-2</v>
      </c>
      <c r="S110" s="100">
        <v>7.9657688771967591E-2</v>
      </c>
      <c r="T110" s="100">
        <v>0</v>
      </c>
      <c r="U110" s="100">
        <v>0</v>
      </c>
    </row>
    <row r="111" spans="1:21" x14ac:dyDescent="0.2">
      <c r="A111" s="98" t="s">
        <v>188</v>
      </c>
      <c r="B111" s="99" t="s">
        <v>86</v>
      </c>
      <c r="C111" s="100">
        <v>0.11644671271880533</v>
      </c>
      <c r="D111" s="100">
        <v>0.11644671271880533</v>
      </c>
      <c r="E111" s="100">
        <v>0.11644671271880533</v>
      </c>
      <c r="F111" s="100">
        <v>0.11820167476693805</v>
      </c>
      <c r="G111" s="100">
        <v>0.11754051386459069</v>
      </c>
      <c r="H111" s="100">
        <v>0.12463375858212759</v>
      </c>
      <c r="I111" s="100">
        <v>0.1222800076510705</v>
      </c>
      <c r="J111" s="100">
        <v>0.11853004948018012</v>
      </c>
      <c r="K111" s="100">
        <v>0.11607440732315237</v>
      </c>
      <c r="L111" s="100">
        <v>0.12379053427131946</v>
      </c>
      <c r="M111" s="100">
        <v>0.11290560057301331</v>
      </c>
      <c r="N111" s="100">
        <v>0.12172858524260527</v>
      </c>
      <c r="O111" s="100">
        <v>0.12843857097871045</v>
      </c>
      <c r="P111" s="100">
        <v>0.12558092397677753</v>
      </c>
      <c r="Q111" s="100">
        <v>0.12676901065080573</v>
      </c>
      <c r="R111" s="100">
        <v>0.11993724378764109</v>
      </c>
      <c r="S111" s="100">
        <v>0.11953522192590665</v>
      </c>
      <c r="T111" s="100">
        <v>0.114933080785519</v>
      </c>
      <c r="U111" s="100">
        <v>0.11213907790046986</v>
      </c>
    </row>
    <row r="112" spans="1:21" x14ac:dyDescent="0.2">
      <c r="A112" s="98" t="s">
        <v>189</v>
      </c>
      <c r="B112" s="99" t="s">
        <v>86</v>
      </c>
      <c r="C112" s="100">
        <v>5.2132287608829007E-2</v>
      </c>
      <c r="D112" s="100">
        <v>5.2294326608016271E-2</v>
      </c>
      <c r="E112" s="100">
        <v>5.2691193157897914E-2</v>
      </c>
      <c r="F112" s="100">
        <v>5.8607757670964128E-2</v>
      </c>
      <c r="G112" s="100">
        <v>6.0335244986766269E-2</v>
      </c>
      <c r="H112" s="100">
        <v>6.103901742117776E-2</v>
      </c>
      <c r="I112" s="100">
        <v>6.2636169007967354E-2</v>
      </c>
      <c r="J112" s="100">
        <v>6.6481292838311251E-2</v>
      </c>
      <c r="K112" s="100">
        <v>6.8998114752432282E-2</v>
      </c>
      <c r="L112" s="100">
        <v>7.8662558156191428E-2</v>
      </c>
      <c r="M112" s="100">
        <v>8.4405097388706385E-2</v>
      </c>
      <c r="N112" s="100">
        <v>9.3430427452536921E-2</v>
      </c>
      <c r="O112" s="100">
        <v>9.5888882893128358E-2</v>
      </c>
      <c r="P112" s="100">
        <v>0.10267828182730293</v>
      </c>
      <c r="Q112" s="100">
        <v>0.11251142040074899</v>
      </c>
      <c r="R112" s="100">
        <v>0.1077017546542219</v>
      </c>
      <c r="S112" s="100">
        <v>0.1136218890897316</v>
      </c>
      <c r="T112" s="100">
        <v>0.11096156463282673</v>
      </c>
      <c r="U112" s="100">
        <v>0.11371018895311356</v>
      </c>
    </row>
    <row r="113" spans="1:21" x14ac:dyDescent="0.2">
      <c r="A113" s="98" t="s">
        <v>190</v>
      </c>
      <c r="B113" s="99" t="s">
        <v>86</v>
      </c>
      <c r="C113" s="100">
        <v>0.13047684174825999</v>
      </c>
      <c r="D113" s="100">
        <v>0.13753518608510679</v>
      </c>
      <c r="E113" s="100">
        <v>0.12983347445667512</v>
      </c>
      <c r="F113" s="100">
        <v>0.13402669811826518</v>
      </c>
      <c r="G113" s="100">
        <v>0.12652592609948687</v>
      </c>
      <c r="H113" s="100">
        <v>0.12253451468295218</v>
      </c>
      <c r="I113" s="100">
        <v>0.11290859956317327</v>
      </c>
      <c r="J113" s="100">
        <v>0.10879644515976208</v>
      </c>
      <c r="K113" s="100">
        <v>0.10310991242462623</v>
      </c>
      <c r="L113" s="100">
        <v>0.11301403553251552</v>
      </c>
      <c r="M113" s="100">
        <v>0.12290088080638688</v>
      </c>
      <c r="N113" s="100">
        <v>0.13286457830970236</v>
      </c>
      <c r="O113" s="100">
        <v>0.12487091888361046</v>
      </c>
      <c r="P113" s="100">
        <v>0.1351196983850963</v>
      </c>
      <c r="Q113" s="100">
        <v>0.14635977899484004</v>
      </c>
      <c r="R113" s="100">
        <v>0.15233757928463815</v>
      </c>
      <c r="S113" s="100">
        <v>0.15305842709936085</v>
      </c>
      <c r="T113" s="100">
        <v>0.15710158233353488</v>
      </c>
      <c r="U113" s="100">
        <v>0.15550401258783822</v>
      </c>
    </row>
    <row r="114" spans="1:21" x14ac:dyDescent="0.2">
      <c r="A114" s="98" t="s">
        <v>8</v>
      </c>
      <c r="B114" s="99" t="s">
        <v>86</v>
      </c>
      <c r="C114" s="100">
        <v>2.6659922533153323E-2</v>
      </c>
      <c r="D114" s="100">
        <v>3.5020310186932906E-2</v>
      </c>
      <c r="E114" s="100">
        <v>3.3793790875697977E-2</v>
      </c>
      <c r="F114" s="100">
        <v>3.1176913189862387E-2</v>
      </c>
      <c r="G114" s="100">
        <v>2.9444627853563003E-2</v>
      </c>
      <c r="H114" s="100">
        <v>3.0418198460632217E-2</v>
      </c>
      <c r="I114" s="100">
        <v>3.1447586443177217E-2</v>
      </c>
      <c r="J114" s="100">
        <v>3.0953111452329832E-2</v>
      </c>
      <c r="K114" s="100">
        <v>3.4361814709370643E-2</v>
      </c>
      <c r="L114" s="100">
        <v>3.5033400310911685E-2</v>
      </c>
      <c r="M114" s="100">
        <v>3.5358791761561953E-2</v>
      </c>
      <c r="N114" s="100">
        <v>3.2976638411767414E-2</v>
      </c>
      <c r="O114" s="100">
        <v>3.4981230201739322E-2</v>
      </c>
      <c r="P114" s="100">
        <v>3.0469060037783005E-2</v>
      </c>
      <c r="Q114" s="100">
        <v>3.4876672590391324E-2</v>
      </c>
      <c r="R114" s="100">
        <v>3.4862874514417989E-2</v>
      </c>
      <c r="S114" s="100">
        <v>4.3425706649630087E-2</v>
      </c>
      <c r="T114" s="100">
        <v>4.4969351837763114E-2</v>
      </c>
      <c r="U114" s="100">
        <v>3.7120803265010001E-2</v>
      </c>
    </row>
    <row r="115" spans="1:21" x14ac:dyDescent="0.2">
      <c r="A115" s="98" t="s">
        <v>191</v>
      </c>
      <c r="B115" s="99" t="s">
        <v>86</v>
      </c>
      <c r="C115" s="100">
        <v>8.1903455198256661E-2</v>
      </c>
      <c r="D115" s="100">
        <v>8.2101296591096148E-2</v>
      </c>
      <c r="E115" s="100">
        <v>8.4400515153438285E-2</v>
      </c>
      <c r="F115" s="100">
        <v>8.6874745876447043E-2</v>
      </c>
      <c r="G115" s="100">
        <v>8.5627749447350021E-2</v>
      </c>
      <c r="H115" s="100">
        <v>8.3422141964148114E-2</v>
      </c>
      <c r="I115" s="100">
        <v>8.0250520037687012E-2</v>
      </c>
      <c r="J115" s="100">
        <v>7.8665631906933167E-2</v>
      </c>
      <c r="K115" s="100">
        <v>7.9840174664719613E-2</v>
      </c>
      <c r="L115" s="100">
        <v>8.6960924251514943E-2</v>
      </c>
      <c r="M115" s="100">
        <v>8.735401668112619E-2</v>
      </c>
      <c r="N115" s="100">
        <v>8.5539561488804025E-2</v>
      </c>
      <c r="O115" s="100">
        <v>8.5739178676709202E-2</v>
      </c>
      <c r="P115" s="100">
        <v>8.4382429317384933E-2</v>
      </c>
      <c r="Q115" s="100">
        <v>8.3155970402101376E-2</v>
      </c>
      <c r="R115" s="100">
        <v>8.1229029575239267E-2</v>
      </c>
      <c r="S115" s="100">
        <v>8.1260653981316947E-2</v>
      </c>
      <c r="T115" s="100">
        <v>7.9586372395497582E-2</v>
      </c>
      <c r="U115" s="100">
        <v>7.9228773047533438E-2</v>
      </c>
    </row>
    <row r="116" spans="1:21" x14ac:dyDescent="0.2">
      <c r="A116" s="98" t="s">
        <v>192</v>
      </c>
      <c r="B116" s="99" t="s">
        <v>86</v>
      </c>
      <c r="C116" s="100">
        <v>4.8079283264156315E-2</v>
      </c>
      <c r="D116" s="100">
        <v>5.0116855031239721E-2</v>
      </c>
      <c r="E116" s="100">
        <v>5.2751476109015517E-2</v>
      </c>
      <c r="F116" s="100">
        <v>5.5274376391612999E-2</v>
      </c>
      <c r="G116" s="100">
        <v>5.1004282068910237E-2</v>
      </c>
      <c r="H116" s="100">
        <v>5.1568428401836022E-2</v>
      </c>
      <c r="I116" s="100">
        <v>5.5486940874685781E-2</v>
      </c>
      <c r="J116" s="100">
        <v>5.6788600792640524E-2</v>
      </c>
      <c r="K116" s="100">
        <v>5.9532556852547165E-2</v>
      </c>
      <c r="L116" s="100">
        <v>6.5714181350629675E-2</v>
      </c>
      <c r="M116" s="100">
        <v>6.5901882464088971E-2</v>
      </c>
      <c r="N116" s="100">
        <v>6.5618293517156229E-2</v>
      </c>
      <c r="O116" s="100">
        <v>6.6426333115947936E-2</v>
      </c>
      <c r="P116" s="100">
        <v>6.7658912192868501E-2</v>
      </c>
      <c r="Q116" s="100">
        <v>6.5024384839232535E-2</v>
      </c>
      <c r="R116" s="100">
        <v>6.5636794872177759E-2</v>
      </c>
      <c r="S116" s="100">
        <v>6.6788462289091702E-2</v>
      </c>
      <c r="T116" s="100">
        <v>6.6653415292970281E-2</v>
      </c>
      <c r="U116" s="100">
        <v>8.377194380718303E-2</v>
      </c>
    </row>
    <row r="117" spans="1:21" x14ac:dyDescent="0.2">
      <c r="A117" s="98" t="s">
        <v>193</v>
      </c>
      <c r="B117" s="99" t="s">
        <v>86</v>
      </c>
      <c r="C117" s="100">
        <v>4.3700970598797247E-2</v>
      </c>
      <c r="D117" s="100">
        <v>3.7880468917480606E-2</v>
      </c>
      <c r="E117" s="100">
        <v>3.8436156245441222E-2</v>
      </c>
      <c r="F117" s="100">
        <v>3.7215516018247324E-2</v>
      </c>
      <c r="G117" s="100">
        <v>3.8681609584276043E-2</v>
      </c>
      <c r="H117" s="100">
        <v>3.5453948416193336E-2</v>
      </c>
      <c r="I117" s="100">
        <v>3.5661131150102943E-2</v>
      </c>
      <c r="J117" s="100">
        <v>3.5165565421571364E-2</v>
      </c>
      <c r="K117" s="100">
        <v>3.463302221472804E-2</v>
      </c>
      <c r="L117" s="100">
        <v>3.6717897127152337E-2</v>
      </c>
      <c r="M117" s="100">
        <v>3.643182371766128E-2</v>
      </c>
      <c r="N117" s="100">
        <v>4.4501229528117525E-2</v>
      </c>
      <c r="O117" s="100">
        <v>4.3801134336064751E-2</v>
      </c>
      <c r="P117" s="100">
        <v>5.0109197830410936E-2</v>
      </c>
      <c r="Q117" s="100">
        <v>5.2712716754842022E-2</v>
      </c>
      <c r="R117" s="100">
        <v>5.8345838849577093E-2</v>
      </c>
      <c r="S117" s="100">
        <v>5.8778779396178281E-2</v>
      </c>
      <c r="T117" s="100">
        <v>5.7070982097519485E-2</v>
      </c>
      <c r="U117" s="100">
        <v>5.341149606086279E-2</v>
      </c>
    </row>
    <row r="118" spans="1:21" x14ac:dyDescent="0.2">
      <c r="A118" s="98" t="s">
        <v>194</v>
      </c>
      <c r="B118" s="99" t="s">
        <v>86</v>
      </c>
      <c r="C118" s="100">
        <v>0.11739887325624965</v>
      </c>
      <c r="D118" s="100">
        <v>0.12401882927421649</v>
      </c>
      <c r="E118" s="100">
        <v>0.13164305936298418</v>
      </c>
      <c r="F118" s="100">
        <v>0.13504954578655518</v>
      </c>
      <c r="G118" s="100">
        <v>0.12821846685320054</v>
      </c>
      <c r="H118" s="100">
        <v>0.12018500288092865</v>
      </c>
      <c r="I118" s="100">
        <v>0.11459735035184644</v>
      </c>
      <c r="J118" s="100">
        <v>0.1173904499567423</v>
      </c>
      <c r="K118" s="100">
        <v>0.11560782491833392</v>
      </c>
      <c r="L118" s="100">
        <v>0.13271605192172747</v>
      </c>
      <c r="M118" s="100">
        <v>0.13118166477043372</v>
      </c>
      <c r="N118" s="100">
        <v>0.12955105150487076</v>
      </c>
      <c r="O118" s="100">
        <v>0.12964607524009031</v>
      </c>
      <c r="P118" s="100">
        <v>0.13245230566642011</v>
      </c>
      <c r="Q118" s="100">
        <v>0.13655827250701058</v>
      </c>
      <c r="R118" s="100">
        <v>0.14391730650261036</v>
      </c>
      <c r="S118" s="100">
        <v>0.14852966823283204</v>
      </c>
      <c r="T118" s="100">
        <v>0.14652532547884831</v>
      </c>
      <c r="U118" s="100">
        <v>0.14218276458426438</v>
      </c>
    </row>
    <row r="119" spans="1:21" x14ac:dyDescent="0.2">
      <c r="A119" s="98" t="s">
        <v>195</v>
      </c>
      <c r="B119" s="99" t="s">
        <v>86</v>
      </c>
      <c r="C119" s="100">
        <v>8.944599292584611E-2</v>
      </c>
      <c r="D119" s="100">
        <v>8.7013558243248135E-2</v>
      </c>
      <c r="E119" s="100">
        <v>9.2499702797683922E-2</v>
      </c>
      <c r="F119" s="100">
        <v>9.1246132081679504E-2</v>
      </c>
      <c r="G119" s="100">
        <v>8.4607205571965965E-2</v>
      </c>
      <c r="H119" s="100">
        <v>7.8495353810796933E-2</v>
      </c>
      <c r="I119" s="100">
        <v>8.5775380466011686E-2</v>
      </c>
      <c r="J119" s="100">
        <v>8.3290958571299256E-2</v>
      </c>
      <c r="K119" s="100">
        <v>5.847174974970229E-2</v>
      </c>
      <c r="L119" s="100">
        <v>8.0971438955496924E-2</v>
      </c>
      <c r="M119" s="100">
        <v>7.8536227325154667E-2</v>
      </c>
      <c r="N119" s="100">
        <v>7.4004397285154386E-2</v>
      </c>
      <c r="O119" s="100">
        <v>7.8333129659049247E-2</v>
      </c>
      <c r="P119" s="100">
        <v>8.1605837729346431E-2</v>
      </c>
      <c r="Q119" s="100">
        <v>0.10731171835503944</v>
      </c>
      <c r="R119" s="100">
        <v>0.12868533368554122</v>
      </c>
      <c r="S119" s="100">
        <v>0.13683961426965627</v>
      </c>
      <c r="T119" s="100">
        <v>0.12616703960494263</v>
      </c>
      <c r="U119" s="100">
        <v>0.10670914726970873</v>
      </c>
    </row>
    <row r="120" spans="1:21" x14ac:dyDescent="0.2">
      <c r="A120" s="98" t="s">
        <v>196</v>
      </c>
      <c r="B120" s="99" t="s">
        <v>86</v>
      </c>
      <c r="C120" s="100">
        <v>6.3898645393566985E-3</v>
      </c>
      <c r="D120" s="100">
        <v>6.2878400821016157E-3</v>
      </c>
      <c r="E120" s="100">
        <v>6.3059044920859729E-3</v>
      </c>
      <c r="F120" s="100">
        <v>6.5967127185907019E-3</v>
      </c>
      <c r="G120" s="100">
        <v>6.136376412606042E-3</v>
      </c>
      <c r="H120" s="100">
        <v>6.0226793110484149E-3</v>
      </c>
      <c r="I120" s="100">
        <v>6.1466670561430162E-3</v>
      </c>
      <c r="J120" s="100">
        <v>6.5712560875327633E-3</v>
      </c>
      <c r="K120" s="100">
        <v>6.3847956132167512E-3</v>
      </c>
      <c r="L120" s="100">
        <v>5.7131571178057217E-3</v>
      </c>
      <c r="M120" s="100">
        <v>6.1960062409379809E-3</v>
      </c>
      <c r="N120" s="100">
        <v>6.7366511202400468E-3</v>
      </c>
      <c r="O120" s="100">
        <v>0</v>
      </c>
      <c r="P120" s="100">
        <v>0</v>
      </c>
      <c r="Q120" s="100">
        <v>0</v>
      </c>
      <c r="R120" s="100">
        <v>0</v>
      </c>
      <c r="S120" s="100">
        <v>0</v>
      </c>
      <c r="T120" s="100">
        <v>0</v>
      </c>
      <c r="U120" s="100">
        <v>0</v>
      </c>
    </row>
    <row r="121" spans="1:21" x14ac:dyDescent="0.2">
      <c r="A121" s="98" t="s">
        <v>197</v>
      </c>
      <c r="B121" s="99" t="s">
        <v>86</v>
      </c>
      <c r="C121" s="100">
        <v>6.6810925198744611E-2</v>
      </c>
      <c r="D121" s="100">
        <v>7.0212407131064053E-2</v>
      </c>
      <c r="E121" s="100">
        <v>7.0923786978465728E-2</v>
      </c>
      <c r="F121" s="100">
        <v>7.1400122942259781E-2</v>
      </c>
      <c r="G121" s="100">
        <v>6.831232042824828E-2</v>
      </c>
      <c r="H121" s="100">
        <v>6.3321668248374541E-2</v>
      </c>
      <c r="I121" s="100">
        <v>6.1372606135640509E-2</v>
      </c>
      <c r="J121" s="100">
        <v>5.2425849513497449E-2</v>
      </c>
      <c r="K121" s="100">
        <v>4.7784359669593067E-2</v>
      </c>
      <c r="L121" s="100">
        <v>4.7341161615370053E-2</v>
      </c>
      <c r="M121" s="100">
        <v>5.1837127006463833E-2</v>
      </c>
      <c r="N121" s="100">
        <v>5.3801690832453737E-2</v>
      </c>
      <c r="O121" s="100">
        <v>5.1174250502792035E-2</v>
      </c>
      <c r="P121" s="100">
        <v>5.1560973960739907E-2</v>
      </c>
      <c r="Q121" s="100">
        <v>5.1151767767703443E-2</v>
      </c>
      <c r="R121" s="100">
        <v>5.1970338251399656E-2</v>
      </c>
      <c r="S121" s="100">
        <v>5.6676698081647381E-2</v>
      </c>
      <c r="T121" s="100">
        <v>6.0296868644474859E-2</v>
      </c>
      <c r="U121" s="100">
        <v>6.2365557966738122E-2</v>
      </c>
    </row>
    <row r="122" spans="1:21" x14ac:dyDescent="0.2">
      <c r="A122" s="98" t="s">
        <v>198</v>
      </c>
      <c r="B122" s="99" t="s">
        <v>86</v>
      </c>
      <c r="C122" s="100">
        <v>0</v>
      </c>
      <c r="D122" s="100">
        <v>0</v>
      </c>
      <c r="E122" s="100">
        <v>0</v>
      </c>
      <c r="F122" s="100">
        <v>0</v>
      </c>
      <c r="G122" s="100">
        <v>0</v>
      </c>
      <c r="H122" s="100">
        <v>6.4924191094468078E-2</v>
      </c>
      <c r="I122" s="100">
        <v>6.6293473821647797E-2</v>
      </c>
      <c r="J122" s="100">
        <v>6.4315389744248372E-2</v>
      </c>
      <c r="K122" s="100">
        <v>6.4078918990475353E-2</v>
      </c>
      <c r="L122" s="100">
        <v>7.123965359173598E-2</v>
      </c>
      <c r="M122" s="100">
        <v>6.942584587866571E-2</v>
      </c>
      <c r="N122" s="100">
        <v>7.5357894084135776E-2</v>
      </c>
      <c r="O122" s="100">
        <v>9.3452282804519088E-2</v>
      </c>
      <c r="P122" s="100">
        <v>8.7790158466034496E-2</v>
      </c>
      <c r="Q122" s="100">
        <v>8.8140197000673035E-2</v>
      </c>
      <c r="R122" s="100">
        <v>0</v>
      </c>
      <c r="S122" s="100">
        <v>0</v>
      </c>
      <c r="T122" s="100">
        <v>0</v>
      </c>
      <c r="U122" s="100">
        <v>0</v>
      </c>
    </row>
    <row r="123" spans="1:21" x14ac:dyDescent="0.2">
      <c r="A123" s="98" t="s">
        <v>199</v>
      </c>
      <c r="B123" s="99" t="s">
        <v>86</v>
      </c>
      <c r="C123" s="100">
        <v>6.3481491473600188E-2</v>
      </c>
      <c r="D123" s="100">
        <v>6.3285467233177337E-2</v>
      </c>
      <c r="E123" s="100">
        <v>6.4046539803229385E-2</v>
      </c>
      <c r="F123" s="100">
        <v>6.4928741497426709E-2</v>
      </c>
      <c r="G123" s="100">
        <v>6.2394205979366048E-2</v>
      </c>
      <c r="H123" s="100">
        <v>6.348161129346247E-2</v>
      </c>
      <c r="I123" s="100">
        <v>5.8690345593618659E-2</v>
      </c>
      <c r="J123" s="100">
        <v>5.2311427335212525E-2</v>
      </c>
      <c r="K123" s="100">
        <v>5.1466960894855349E-2</v>
      </c>
      <c r="L123" s="100">
        <v>5.2929268358302896E-2</v>
      </c>
      <c r="M123" s="100">
        <v>4.9578568373253536E-2</v>
      </c>
      <c r="N123" s="100">
        <v>4.8893403799137126E-2</v>
      </c>
      <c r="O123" s="100">
        <v>4.9122145591759717E-2</v>
      </c>
      <c r="P123" s="100">
        <v>5.268419144705766E-2</v>
      </c>
      <c r="Q123" s="100">
        <v>5.9958866338476413E-2</v>
      </c>
      <c r="R123" s="100">
        <v>5.9561513719911134E-2</v>
      </c>
      <c r="S123" s="100">
        <v>5.9488735741914843E-2</v>
      </c>
      <c r="T123" s="100">
        <v>6.1167454199398487E-2</v>
      </c>
      <c r="U123" s="100">
        <v>6.246697964744425E-2</v>
      </c>
    </row>
    <row r="124" spans="1:21" x14ac:dyDescent="0.2">
      <c r="A124" s="98" t="s">
        <v>200</v>
      </c>
      <c r="B124" s="99" t="s">
        <v>86</v>
      </c>
      <c r="C124" s="100">
        <v>6.2885777373070467E-2</v>
      </c>
      <c r="D124" s="100">
        <v>6.144489730722863E-2</v>
      </c>
      <c r="E124" s="100">
        <v>6.3350910550353495E-2</v>
      </c>
      <c r="F124" s="100">
        <v>6.0714341580708105E-2</v>
      </c>
      <c r="G124" s="100">
        <v>5.5281432893656321E-2</v>
      </c>
      <c r="H124" s="100">
        <v>5.2196912322509552E-2</v>
      </c>
      <c r="I124" s="100">
        <v>5.177945537430529E-2</v>
      </c>
      <c r="J124" s="100">
        <v>5.1252616719273059E-2</v>
      </c>
      <c r="K124" s="100">
        <v>4.8535771823570911E-2</v>
      </c>
      <c r="L124" s="100">
        <v>5.159140388561937E-2</v>
      </c>
      <c r="M124" s="100">
        <v>5.2124289767965293E-2</v>
      </c>
      <c r="N124" s="100">
        <v>5.1543355785934768E-2</v>
      </c>
      <c r="O124" s="100">
        <v>5.138674630929848E-2</v>
      </c>
      <c r="P124" s="100">
        <v>5.0431556518898704E-2</v>
      </c>
      <c r="Q124" s="100">
        <v>4.7775136542570332E-2</v>
      </c>
      <c r="R124" s="100">
        <v>4.9864730667450091E-2</v>
      </c>
      <c r="S124" s="100">
        <v>4.9943566165954835E-2</v>
      </c>
      <c r="T124" s="100">
        <v>5.1143973705226539E-2</v>
      </c>
      <c r="U124" s="100">
        <v>5.1928570826500826E-2</v>
      </c>
    </row>
    <row r="125" spans="1:21" x14ac:dyDescent="0.2">
      <c r="A125" s="98" t="s">
        <v>201</v>
      </c>
      <c r="B125" s="99" t="s">
        <v>86</v>
      </c>
      <c r="C125" s="100">
        <v>0.10949141430832184</v>
      </c>
      <c r="D125" s="100">
        <v>0.116603669898474</v>
      </c>
      <c r="E125" s="100">
        <v>0.11703063642401687</v>
      </c>
      <c r="F125" s="100">
        <v>0.11619992197935999</v>
      </c>
      <c r="G125" s="100">
        <v>0.10937326009630446</v>
      </c>
      <c r="H125" s="100">
        <v>0.10934734260868302</v>
      </c>
      <c r="I125" s="100">
        <v>0.10678954796107547</v>
      </c>
      <c r="J125" s="100">
        <v>0.10454152838411034</v>
      </c>
      <c r="K125" s="100">
        <v>0.10819013471436839</v>
      </c>
      <c r="L125" s="100">
        <v>0.10976105663281369</v>
      </c>
      <c r="M125" s="100">
        <v>0.10996419630364042</v>
      </c>
      <c r="N125" s="100">
        <v>0.10525241541184047</v>
      </c>
      <c r="O125" s="100">
        <v>0.10310570945035327</v>
      </c>
      <c r="P125" s="100">
        <v>0.10369634053565839</v>
      </c>
      <c r="Q125" s="100">
        <v>0.10541707596356725</v>
      </c>
      <c r="R125" s="100">
        <v>0.10385792329814296</v>
      </c>
      <c r="S125" s="100">
        <v>0.10388039062246456</v>
      </c>
      <c r="T125" s="100">
        <v>0.1021149072910946</v>
      </c>
      <c r="U125" s="100">
        <v>0.10179303906973777</v>
      </c>
    </row>
    <row r="126" spans="1:21" x14ac:dyDescent="0.2">
      <c r="A126" s="98" t="s">
        <v>202</v>
      </c>
      <c r="B126" s="99" t="s">
        <v>86</v>
      </c>
      <c r="C126" s="100">
        <v>0.13733251444153061</v>
      </c>
      <c r="D126" s="100">
        <v>0.1385735583736725</v>
      </c>
      <c r="E126" s="100">
        <v>0.14146964936868694</v>
      </c>
      <c r="F126" s="100">
        <v>0.14308937638163552</v>
      </c>
      <c r="G126" s="100">
        <v>0.14271622795849095</v>
      </c>
      <c r="H126" s="100">
        <v>0.14524880146937397</v>
      </c>
      <c r="I126" s="100">
        <v>0.13784228087197073</v>
      </c>
      <c r="J126" s="100">
        <v>0.13111693427512056</v>
      </c>
      <c r="K126" s="100">
        <v>0.1313286663245237</v>
      </c>
      <c r="L126" s="100">
        <v>0.14025735231253442</v>
      </c>
      <c r="M126" s="100">
        <v>0.13677834355398605</v>
      </c>
      <c r="N126" s="100">
        <v>0.12836776572163267</v>
      </c>
      <c r="O126" s="100">
        <v>0.11691416579422902</v>
      </c>
      <c r="P126" s="100">
        <v>0.12519520547744076</v>
      </c>
      <c r="Q126" s="100">
        <v>0.11852962027188724</v>
      </c>
      <c r="R126" s="100">
        <v>0.11316841759867416</v>
      </c>
      <c r="S126" s="100">
        <v>0.11206111741502056</v>
      </c>
      <c r="T126" s="100">
        <v>0.10944316270102673</v>
      </c>
      <c r="U126" s="100">
        <v>0.11046436125940383</v>
      </c>
    </row>
    <row r="127" spans="1:21" x14ac:dyDescent="0.2">
      <c r="A127" s="98" t="s">
        <v>203</v>
      </c>
      <c r="B127" s="99" t="s">
        <v>86</v>
      </c>
      <c r="C127" s="100">
        <v>8.3907356990378365E-2</v>
      </c>
      <c r="D127" s="100">
        <v>8.8003994360902255E-2</v>
      </c>
      <c r="E127" s="100">
        <v>8.4050990295669939E-2</v>
      </c>
      <c r="F127" s="100">
        <v>7.2607193303993567E-2</v>
      </c>
      <c r="G127" s="100">
        <v>6.5175046748389781E-2</v>
      </c>
      <c r="H127" s="100">
        <v>4.3048349383988008E-2</v>
      </c>
      <c r="I127" s="100">
        <v>5.1482101520231402E-2</v>
      </c>
      <c r="J127" s="100">
        <v>5.2560382144531154E-2</v>
      </c>
      <c r="K127" s="100">
        <v>4.296289411153454E-2</v>
      </c>
      <c r="L127" s="100">
        <v>5.9013556712904446E-2</v>
      </c>
      <c r="M127" s="100">
        <v>4.9995038357451588E-2</v>
      </c>
      <c r="N127" s="100">
        <v>4.5944335371425019E-2</v>
      </c>
      <c r="O127" s="100">
        <v>4.9329826607104527E-2</v>
      </c>
      <c r="P127" s="100">
        <v>5.5413336761735724E-2</v>
      </c>
      <c r="Q127" s="100">
        <v>5.8787996664259892E-2</v>
      </c>
      <c r="R127" s="100">
        <v>7.6456175549867264E-2</v>
      </c>
      <c r="S127" s="100">
        <v>0.10726138637166059</v>
      </c>
      <c r="T127" s="100">
        <v>8.7424562350544174E-2</v>
      </c>
      <c r="U127" s="100">
        <v>7.8789036472676169E-2</v>
      </c>
    </row>
    <row r="128" spans="1:21" x14ac:dyDescent="0.2">
      <c r="A128" s="98" t="s">
        <v>204</v>
      </c>
      <c r="B128" s="99" t="s">
        <v>86</v>
      </c>
      <c r="C128" s="100">
        <v>7.8515858999999993E-2</v>
      </c>
      <c r="D128" s="100">
        <v>8.2709639000000001E-2</v>
      </c>
      <c r="E128" s="100">
        <v>8.4780843000000009E-2</v>
      </c>
      <c r="F128" s="100">
        <v>8.1181377999999998E-2</v>
      </c>
      <c r="G128" s="100">
        <v>8.0911734999999999E-2</v>
      </c>
      <c r="H128" s="100">
        <v>8.6960323000000006E-2</v>
      </c>
      <c r="I128" s="100">
        <v>9.2046121999999994E-2</v>
      </c>
      <c r="J128" s="100">
        <v>9.4260790999999997E-2</v>
      </c>
      <c r="K128" s="100">
        <v>0.100596636</v>
      </c>
      <c r="L128" s="100">
        <v>0.10414949999999999</v>
      </c>
      <c r="M128" s="100">
        <v>9.5609806000000006E-2</v>
      </c>
      <c r="N128" s="100">
        <v>7.8470113000000008E-2</v>
      </c>
      <c r="O128" s="100">
        <v>7.7867562000000001E-2</v>
      </c>
      <c r="P128" s="100">
        <v>8.1073359999999997E-2</v>
      </c>
      <c r="Q128" s="100">
        <v>7.7239383999999994E-2</v>
      </c>
      <c r="R128" s="100">
        <v>7.6831189000000008E-2</v>
      </c>
      <c r="S128" s="100">
        <v>8.8965868000000004E-2</v>
      </c>
      <c r="T128" s="100">
        <v>9.7068177000000005E-2</v>
      </c>
      <c r="U128" s="100">
        <v>0.10366869599999999</v>
      </c>
    </row>
    <row r="129" spans="1:21" x14ac:dyDescent="0.2">
      <c r="A129" s="98" t="s">
        <v>205</v>
      </c>
      <c r="B129" s="99" t="s">
        <v>86</v>
      </c>
      <c r="C129" s="100">
        <v>6.2799920458324471E-2</v>
      </c>
      <c r="D129" s="100">
        <v>6.7393606345517956E-2</v>
      </c>
      <c r="E129" s="100">
        <v>8.5429704674186008E-2</v>
      </c>
      <c r="F129" s="100">
        <v>8.5702047824204208E-2</v>
      </c>
      <c r="G129" s="100">
        <v>8.0355681465945933E-2</v>
      </c>
      <c r="H129" s="100">
        <v>8.4502368405271436E-2</v>
      </c>
      <c r="I129" s="100">
        <v>8.7887683789519389E-2</v>
      </c>
      <c r="J129" s="100">
        <v>8.9109549872215435E-2</v>
      </c>
      <c r="K129" s="100">
        <v>9.1825244548679144E-2</v>
      </c>
      <c r="L129" s="100">
        <v>0.12048444725885581</v>
      </c>
      <c r="M129" s="100">
        <v>9.9012184032667441E-2</v>
      </c>
      <c r="N129" s="100">
        <v>8.8431756150201893E-2</v>
      </c>
      <c r="O129" s="100">
        <v>9.2309287954090422E-2</v>
      </c>
      <c r="P129" s="100">
        <v>9.8818372958954209E-2</v>
      </c>
      <c r="Q129" s="100">
        <v>9.956981663154392E-2</v>
      </c>
      <c r="R129" s="100">
        <v>9.6344475584559039E-2</v>
      </c>
      <c r="S129" s="100">
        <v>9.5440488697318568E-2</v>
      </c>
      <c r="T129" s="100">
        <v>9.1676215063426159E-2</v>
      </c>
      <c r="U129" s="100">
        <v>8.5663460777776812E-2</v>
      </c>
    </row>
    <row r="130" spans="1:21" x14ac:dyDescent="0.2">
      <c r="A130" s="98" t="s">
        <v>206</v>
      </c>
      <c r="B130" s="99" t="s">
        <v>86</v>
      </c>
      <c r="C130" s="100">
        <v>5.4279733727810656E-2</v>
      </c>
      <c r="D130" s="100">
        <v>5.2919541778975746E-2</v>
      </c>
      <c r="E130" s="100">
        <v>5.0921831869510666E-2</v>
      </c>
      <c r="F130" s="100">
        <v>4.4317220543806643E-2</v>
      </c>
      <c r="G130" s="100">
        <v>4.0250331674958541E-2</v>
      </c>
      <c r="H130" s="100">
        <v>3.5559148326388887E-2</v>
      </c>
      <c r="I130" s="100">
        <v>3.576877515813686E-2</v>
      </c>
      <c r="J130" s="100">
        <v>3.5067361376673038E-2</v>
      </c>
      <c r="K130" s="100">
        <v>3.1669890895410079E-2</v>
      </c>
      <c r="L130" s="100">
        <v>3.1862054301602875E-2</v>
      </c>
      <c r="M130" s="100">
        <v>3.4563201663201662E-2</v>
      </c>
      <c r="N130" s="100">
        <v>3.3456633307672574E-2</v>
      </c>
      <c r="O130" s="100">
        <v>3.5304850912327546E-2</v>
      </c>
      <c r="P130" s="100">
        <v>3.6330464409413676E-2</v>
      </c>
      <c r="Q130" s="100">
        <v>3.6026143783388219E-2</v>
      </c>
      <c r="R130" s="100">
        <v>3.6409004767258717E-2</v>
      </c>
      <c r="S130" s="100">
        <v>3.8832536579961031E-2</v>
      </c>
      <c r="T130" s="100">
        <v>3.8246096633008819E-2</v>
      </c>
      <c r="U130" s="100">
        <v>4.0759138271306478E-2</v>
      </c>
    </row>
    <row r="131" spans="1:21" x14ac:dyDescent="0.2">
      <c r="A131" s="98" t="s">
        <v>207</v>
      </c>
      <c r="B131" s="99" t="s">
        <v>86</v>
      </c>
      <c r="C131" s="100">
        <v>0</v>
      </c>
      <c r="D131" s="100">
        <v>0</v>
      </c>
      <c r="E131" s="100">
        <v>0</v>
      </c>
      <c r="F131" s="100">
        <v>0</v>
      </c>
      <c r="G131" s="100">
        <v>0</v>
      </c>
      <c r="H131" s="100">
        <v>0</v>
      </c>
      <c r="I131" s="100">
        <v>0</v>
      </c>
      <c r="J131" s="100">
        <v>0</v>
      </c>
      <c r="K131" s="100">
        <v>7.7194288509659745E-2</v>
      </c>
      <c r="L131" s="100">
        <v>8.0114408037859686E-2</v>
      </c>
      <c r="M131" s="100">
        <v>7.015239071891137E-2</v>
      </c>
      <c r="N131" s="100">
        <v>7.1840919734276615E-2</v>
      </c>
      <c r="O131" s="100">
        <v>7.3525286984457566E-2</v>
      </c>
      <c r="P131" s="100">
        <v>7.4595248714151088E-2</v>
      </c>
      <c r="Q131" s="100">
        <v>7.7079932241181412E-2</v>
      </c>
      <c r="R131" s="100">
        <v>7.9325164143371166E-2</v>
      </c>
      <c r="S131" s="100">
        <v>7.9501809218165603E-2</v>
      </c>
      <c r="T131" s="100">
        <v>7.9690862931487041E-2</v>
      </c>
      <c r="U131" s="100">
        <v>8.7948751466408265E-2</v>
      </c>
    </row>
    <row r="132" spans="1:21" x14ac:dyDescent="0.2">
      <c r="A132" s="98" t="s">
        <v>208</v>
      </c>
      <c r="B132" s="99" t="s">
        <v>86</v>
      </c>
      <c r="C132" s="100">
        <v>0</v>
      </c>
      <c r="D132" s="100">
        <v>0</v>
      </c>
      <c r="E132" s="100">
        <v>0.12225295596558863</v>
      </c>
      <c r="F132" s="100">
        <v>0.1133894296516305</v>
      </c>
      <c r="G132" s="100">
        <v>0.10863553606524984</v>
      </c>
      <c r="H132" s="100">
        <v>0.10673479432290797</v>
      </c>
      <c r="I132" s="100">
        <v>0.10553672140979385</v>
      </c>
      <c r="J132" s="100">
        <v>0.10444233477606528</v>
      </c>
      <c r="K132" s="100">
        <v>0.10534057206577142</v>
      </c>
      <c r="L132" s="100">
        <v>0.11972670357723786</v>
      </c>
      <c r="M132" s="100">
        <v>0.12760945811484189</v>
      </c>
      <c r="N132" s="100">
        <v>0.13644768580041508</v>
      </c>
      <c r="O132" s="100">
        <v>0.14124058291962285</v>
      </c>
      <c r="P132" s="100">
        <v>0.13861721855763801</v>
      </c>
      <c r="Q132" s="100">
        <v>0</v>
      </c>
      <c r="R132" s="100">
        <v>0.13200605914516117</v>
      </c>
      <c r="S132" s="100">
        <v>0.12845997755657731</v>
      </c>
      <c r="T132" s="100">
        <v>0</v>
      </c>
      <c r="U132" s="100">
        <v>0</v>
      </c>
    </row>
    <row r="133" spans="1:21" x14ac:dyDescent="0.2">
      <c r="A133" s="98" t="s">
        <v>209</v>
      </c>
      <c r="B133" s="99" t="s">
        <v>86</v>
      </c>
      <c r="C133" s="100">
        <v>0.1079707330926578</v>
      </c>
      <c r="D133" s="100">
        <v>6.3964734776125146E-2</v>
      </c>
      <c r="E133" s="100">
        <v>6.002646866346048E-2</v>
      </c>
      <c r="F133" s="100">
        <v>6.1541434772850762E-2</v>
      </c>
      <c r="G133" s="100">
        <v>7.3206122939161067E-2</v>
      </c>
      <c r="H133" s="100">
        <v>7.8107618045690996E-2</v>
      </c>
      <c r="I133" s="100">
        <v>6.7632787857469762E-2</v>
      </c>
      <c r="J133" s="100">
        <v>8.9058355828529556E-2</v>
      </c>
      <c r="K133" s="100">
        <v>7.9297132277346902E-2</v>
      </c>
      <c r="L133" s="100">
        <v>8.2807488674802754E-2</v>
      </c>
      <c r="M133" s="100">
        <v>8.4537285592589467E-2</v>
      </c>
      <c r="N133" s="100">
        <v>8.9827972419206925E-2</v>
      </c>
      <c r="O133" s="100">
        <v>8.7089762748411403E-2</v>
      </c>
      <c r="P133" s="100">
        <v>9.3282562808428005E-2</v>
      </c>
      <c r="Q133" s="100">
        <v>8.83808276707677E-2</v>
      </c>
      <c r="R133" s="100">
        <v>8.9433096243155458E-2</v>
      </c>
      <c r="S133" s="100">
        <v>8.7217948277714785E-2</v>
      </c>
      <c r="T133" s="100">
        <v>7.976366989277732E-2</v>
      </c>
      <c r="U133" s="100">
        <v>8.5662810360719377E-2</v>
      </c>
    </row>
    <row r="134" spans="1:21" x14ac:dyDescent="0.2">
      <c r="A134" s="98" t="s">
        <v>210</v>
      </c>
      <c r="B134" s="99" t="s">
        <v>86</v>
      </c>
      <c r="C134" s="100">
        <v>0.18751719716794746</v>
      </c>
      <c r="D134" s="100">
        <v>0.18610673252858664</v>
      </c>
      <c r="E134" s="100">
        <v>0.19737764901455734</v>
      </c>
      <c r="F134" s="100">
        <v>0.17054720651715546</v>
      </c>
      <c r="G134" s="100">
        <v>0.17631495191888147</v>
      </c>
      <c r="H134" s="100">
        <v>0.13833893975666689</v>
      </c>
      <c r="I134" s="100">
        <v>0.13311591464844597</v>
      </c>
      <c r="J134" s="100">
        <v>0.13753626351047366</v>
      </c>
      <c r="K134" s="100">
        <v>0.1127364936893437</v>
      </c>
      <c r="L134" s="100">
        <v>0.15105573556863514</v>
      </c>
      <c r="M134" s="100">
        <v>0.14543935417932677</v>
      </c>
      <c r="N134" s="100">
        <v>0.13829871145671294</v>
      </c>
      <c r="O134" s="100">
        <v>0.13684851809391602</v>
      </c>
      <c r="P134" s="100">
        <v>0.13609320423264132</v>
      </c>
      <c r="Q134" s="100">
        <v>0.13967424889925734</v>
      </c>
      <c r="R134" s="100">
        <v>0.18546106886606398</v>
      </c>
      <c r="S134" s="100">
        <v>0.18170865592517738</v>
      </c>
      <c r="T134" s="100">
        <v>0.16265210193975094</v>
      </c>
      <c r="U134" s="100">
        <v>0.16150287434573446</v>
      </c>
    </row>
    <row r="135" spans="1:21" x14ac:dyDescent="0.2">
      <c r="A135" s="98" t="s">
        <v>15</v>
      </c>
      <c r="B135" s="99" t="s">
        <v>86</v>
      </c>
      <c r="C135" s="100">
        <v>4.1509400158933014E-2</v>
      </c>
      <c r="D135" s="100">
        <v>3.9169870578448569E-2</v>
      </c>
      <c r="E135" s="100">
        <v>4.2367659606138315E-2</v>
      </c>
      <c r="F135" s="100">
        <v>4.0363045837319242E-2</v>
      </c>
      <c r="G135" s="100">
        <v>4.0511570380202963E-2</v>
      </c>
      <c r="H135" s="100">
        <v>4.384138479234876E-2</v>
      </c>
      <c r="I135" s="100">
        <v>4.6197633381229189E-2</v>
      </c>
      <c r="J135" s="100">
        <v>4.7803415058255701E-2</v>
      </c>
      <c r="K135" s="100">
        <v>4.5809036056891281E-2</v>
      </c>
      <c r="L135" s="100">
        <v>4.7496257043956741E-2</v>
      </c>
      <c r="M135" s="100">
        <v>4.8849757276566368E-2</v>
      </c>
      <c r="N135" s="100">
        <v>5.0736775799628216E-2</v>
      </c>
      <c r="O135" s="100">
        <v>5.0745251198367723E-2</v>
      </c>
      <c r="P135" s="100">
        <v>4.9609865441257603E-2</v>
      </c>
      <c r="Q135" s="100">
        <v>5.0125258248790612E-2</v>
      </c>
      <c r="R135" s="100">
        <v>5.0054003130754185E-2</v>
      </c>
      <c r="S135" s="100">
        <v>5.0865315608564957E-2</v>
      </c>
      <c r="T135" s="100">
        <v>4.886385513791771E-2</v>
      </c>
      <c r="U135" s="100">
        <v>5.0965557092489538E-2</v>
      </c>
    </row>
    <row r="136" spans="1:21" x14ac:dyDescent="0.2">
      <c r="A136" s="98" t="s">
        <v>211</v>
      </c>
      <c r="B136" s="99" t="s">
        <v>86</v>
      </c>
      <c r="C136" s="100">
        <v>0</v>
      </c>
      <c r="D136" s="100">
        <v>0</v>
      </c>
      <c r="E136" s="100">
        <v>0</v>
      </c>
      <c r="F136" s="100">
        <v>0</v>
      </c>
      <c r="G136" s="100">
        <v>0</v>
      </c>
      <c r="H136" s="100">
        <v>0.10905855725929921</v>
      </c>
      <c r="I136" s="100">
        <v>0.11028342181520641</v>
      </c>
      <c r="J136" s="100">
        <v>0.11136885262299417</v>
      </c>
      <c r="K136" s="100">
        <v>0.11845347449620754</v>
      </c>
      <c r="L136" s="100">
        <v>0.11665690130867717</v>
      </c>
      <c r="M136" s="100">
        <v>0.11230521588963796</v>
      </c>
      <c r="N136" s="100">
        <v>0.11144782637622871</v>
      </c>
      <c r="O136" s="100">
        <v>0.11583582378100607</v>
      </c>
      <c r="P136" s="100">
        <v>0.11233180608556945</v>
      </c>
      <c r="Q136" s="100">
        <v>0.11001097188639192</v>
      </c>
      <c r="R136" s="100">
        <v>9.7205939950344128E-2</v>
      </c>
      <c r="S136" s="100">
        <v>9.2380149520926103E-2</v>
      </c>
      <c r="T136" s="100">
        <v>8.9672213849727886E-2</v>
      </c>
      <c r="U136" s="100">
        <v>9.2386614174247039E-2</v>
      </c>
    </row>
    <row r="137" spans="1:21" x14ac:dyDescent="0.2">
      <c r="A137" s="98" t="s">
        <v>212</v>
      </c>
      <c r="B137" s="99" t="s">
        <v>86</v>
      </c>
      <c r="C137" s="100">
        <v>0.14553692824410097</v>
      </c>
      <c r="D137" s="100">
        <v>0.14356363960602489</v>
      </c>
      <c r="E137" s="100">
        <v>0.13954818961908749</v>
      </c>
      <c r="F137" s="100">
        <v>0.1437203300655944</v>
      </c>
      <c r="G137" s="100">
        <v>0.12081650520646833</v>
      </c>
      <c r="H137" s="100">
        <v>0.11065596415647221</v>
      </c>
      <c r="I137" s="100">
        <v>0.11604895579851383</v>
      </c>
      <c r="J137" s="100">
        <v>0.10101848844366841</v>
      </c>
      <c r="K137" s="100">
        <v>7.5226103750204179E-2</v>
      </c>
      <c r="L137" s="100">
        <v>6.6420996684875624E-2</v>
      </c>
      <c r="M137" s="100">
        <v>5.9161076709922412E-2</v>
      </c>
      <c r="N137" s="100">
        <v>7.0686819339234791E-2</v>
      </c>
      <c r="O137" s="100">
        <v>6.8730825833825365E-2</v>
      </c>
      <c r="P137" s="100">
        <v>7.052569965091969E-2</v>
      </c>
      <c r="Q137" s="100">
        <v>7.1800318034824687E-2</v>
      </c>
      <c r="R137" s="100">
        <v>9.5583589380016279E-2</v>
      </c>
      <c r="S137" s="100">
        <v>0.10529892025403238</v>
      </c>
      <c r="T137" s="100">
        <v>0.1014340918393921</v>
      </c>
      <c r="U137" s="100">
        <v>0.10345334486624794</v>
      </c>
    </row>
    <row r="138" spans="1:21" x14ac:dyDescent="0.2">
      <c r="A138" s="98" t="s">
        <v>17</v>
      </c>
      <c r="B138" s="99" t="s">
        <v>86</v>
      </c>
      <c r="C138" s="100">
        <v>4.6100262331657399E-2</v>
      </c>
      <c r="D138" s="100">
        <v>5.16375132064699E-2</v>
      </c>
      <c r="E138" s="100">
        <v>5.4260432347429367E-2</v>
      </c>
      <c r="F138" s="100">
        <v>4.9194449532613573E-2</v>
      </c>
      <c r="G138" s="100">
        <v>4.5290780763004787E-2</v>
      </c>
      <c r="H138" s="100">
        <v>4.8102599216108717E-2</v>
      </c>
      <c r="I138" s="100">
        <v>4.8626745833249031E-2</v>
      </c>
      <c r="J138" s="100">
        <v>4.6013324253570721E-2</v>
      </c>
      <c r="K138" s="100">
        <v>4.4756709277924404E-2</v>
      </c>
      <c r="L138" s="100">
        <v>4.8329562514246971E-2</v>
      </c>
      <c r="M138" s="100">
        <v>5.2231777841184809E-2</v>
      </c>
      <c r="N138" s="100">
        <v>5.3241721328178143E-2</v>
      </c>
      <c r="O138" s="100">
        <v>5.6672854284167594E-2</v>
      </c>
      <c r="P138" s="100">
        <v>4.9725679061671454E-2</v>
      </c>
      <c r="Q138" s="100">
        <v>6.3716627889407573E-2</v>
      </c>
      <c r="R138" s="100">
        <v>7.3529351708773574E-2</v>
      </c>
      <c r="S138" s="100">
        <v>7.4806771009603756E-2</v>
      </c>
      <c r="T138" s="100">
        <v>6.8458865531873928E-2</v>
      </c>
      <c r="U138" s="100">
        <v>6.5185831322454882E-2</v>
      </c>
    </row>
    <row r="139" spans="1:21" x14ac:dyDescent="0.2">
      <c r="A139" s="98" t="s">
        <v>213</v>
      </c>
      <c r="B139" s="99" t="s">
        <v>86</v>
      </c>
      <c r="C139" s="100">
        <v>4.620570314197571E-2</v>
      </c>
      <c r="D139" s="100">
        <v>5.0026848096035546E-2</v>
      </c>
      <c r="E139" s="100">
        <v>5.0312853254481718E-2</v>
      </c>
      <c r="F139" s="100">
        <v>4.9149150452259753E-2</v>
      </c>
      <c r="G139" s="100">
        <v>4.5108457706287262E-2</v>
      </c>
      <c r="H139" s="100">
        <v>4.2956703792072573E-2</v>
      </c>
      <c r="I139" s="100">
        <v>3.712819639321225E-2</v>
      </c>
      <c r="J139" s="100">
        <v>3.9251641844528548E-2</v>
      </c>
      <c r="K139" s="100">
        <v>3.9671976363002626E-2</v>
      </c>
      <c r="L139" s="100">
        <v>3.8984056199929965E-2</v>
      </c>
      <c r="M139" s="100">
        <v>3.8267334365095537E-2</v>
      </c>
      <c r="N139" s="100">
        <v>3.50526041988512E-2</v>
      </c>
      <c r="O139" s="100">
        <v>3.5990303432106463E-2</v>
      </c>
      <c r="P139" s="100">
        <v>3.6953397874676802E-2</v>
      </c>
      <c r="Q139" s="100">
        <v>3.787772094245468E-2</v>
      </c>
      <c r="R139" s="100">
        <v>3.8180599140759587E-2</v>
      </c>
      <c r="S139" s="100">
        <v>3.8727427176641648E-2</v>
      </c>
      <c r="T139" s="100">
        <v>3.869969173297088E-2</v>
      </c>
      <c r="U139" s="100">
        <v>3.8954344414114724E-2</v>
      </c>
    </row>
    <row r="140" spans="1:21" x14ac:dyDescent="0.2">
      <c r="A140" s="98" t="s">
        <v>214</v>
      </c>
      <c r="B140" s="99" t="s">
        <v>86</v>
      </c>
      <c r="C140" s="100">
        <v>8.6990367454400475E-2</v>
      </c>
      <c r="D140" s="100">
        <v>8.7695675110096863E-2</v>
      </c>
      <c r="E140" s="100">
        <v>9.0303838281960425E-2</v>
      </c>
      <c r="F140" s="100">
        <v>8.6961982209577252E-2</v>
      </c>
      <c r="G140" s="100">
        <v>7.8997429584720669E-2</v>
      </c>
      <c r="H140" s="100">
        <v>7.9222296494502645E-2</v>
      </c>
      <c r="I140" s="100">
        <v>7.8256419187279089E-2</v>
      </c>
      <c r="J140" s="100">
        <v>7.2694948290272302E-2</v>
      </c>
      <c r="K140" s="100">
        <v>7.4812093745802388E-2</v>
      </c>
      <c r="L140" s="100">
        <v>8.5583305999406487E-2</v>
      </c>
      <c r="M140" s="100">
        <v>8.4586221388278884E-2</v>
      </c>
      <c r="N140" s="100">
        <v>8.2768277988823011E-2</v>
      </c>
      <c r="O140" s="100">
        <v>8.2407311890074053E-2</v>
      </c>
      <c r="P140" s="100">
        <v>8.5695140481516094E-2</v>
      </c>
      <c r="Q140" s="100">
        <v>8.7973367609524775E-2</v>
      </c>
      <c r="R140" s="100">
        <v>8.9083288369853783E-2</v>
      </c>
      <c r="S140" s="100">
        <v>9.1109989412257161E-2</v>
      </c>
      <c r="T140" s="100">
        <v>9.196849057404291E-2</v>
      </c>
      <c r="U140" s="100">
        <v>9.1378889635250746E-2</v>
      </c>
    </row>
    <row r="141" spans="1:21" x14ac:dyDescent="0.2">
      <c r="A141" s="98" t="s">
        <v>215</v>
      </c>
      <c r="B141" s="99" t="s">
        <v>86</v>
      </c>
      <c r="C141" s="100">
        <v>0.11053592212464287</v>
      </c>
      <c r="D141" s="100">
        <v>0.11526141070989464</v>
      </c>
      <c r="E141" s="100">
        <v>0.11342533601439304</v>
      </c>
      <c r="F141" s="100">
        <v>0.11465549819811045</v>
      </c>
      <c r="G141" s="100">
        <v>0.11342478327015434</v>
      </c>
      <c r="H141" s="100">
        <v>0.11306789020960357</v>
      </c>
      <c r="I141" s="100">
        <v>0.11028001546486496</v>
      </c>
      <c r="J141" s="100">
        <v>0.10357811370993895</v>
      </c>
      <c r="K141" s="100">
        <v>0.10834044773287803</v>
      </c>
      <c r="L141" s="100">
        <v>0.12164728392808756</v>
      </c>
      <c r="M141" s="100">
        <v>0.12580629144553185</v>
      </c>
      <c r="N141" s="100">
        <v>0.12656553638169682</v>
      </c>
      <c r="O141" s="100">
        <v>0.12602387730381057</v>
      </c>
      <c r="P141" s="100">
        <v>0.11942095852005565</v>
      </c>
      <c r="Q141" s="100">
        <v>0.11315655806804191</v>
      </c>
      <c r="R141" s="100">
        <v>0.11052278113284254</v>
      </c>
      <c r="S141" s="100">
        <v>0.11352100740388334</v>
      </c>
      <c r="T141" s="100">
        <v>0.11084119423794073</v>
      </c>
      <c r="U141" s="100">
        <v>0.10947104152991514</v>
      </c>
    </row>
    <row r="142" spans="1:21" x14ac:dyDescent="0.2">
      <c r="A142" s="98" t="s">
        <v>216</v>
      </c>
      <c r="B142" s="99" t="s">
        <v>86</v>
      </c>
      <c r="C142" s="100">
        <v>9.561438704564687E-2</v>
      </c>
      <c r="D142" s="100">
        <v>9.3770254105422113E-2</v>
      </c>
      <c r="E142" s="100">
        <v>8.892255997366473E-2</v>
      </c>
      <c r="F142" s="100">
        <v>8.8104933713345102E-2</v>
      </c>
      <c r="G142" s="100">
        <v>8.5727359973121794E-2</v>
      </c>
      <c r="H142" s="100">
        <v>9.3037980668047388E-2</v>
      </c>
      <c r="I142" s="100">
        <v>9.0642342611721216E-2</v>
      </c>
      <c r="J142" s="100">
        <v>8.9505414074032619E-2</v>
      </c>
      <c r="K142" s="100">
        <v>9.444880739769268E-2</v>
      </c>
      <c r="L142" s="100">
        <v>0.10524755490741228</v>
      </c>
      <c r="M142" s="100">
        <v>0.10948072950270542</v>
      </c>
      <c r="N142" s="100">
        <v>0.11178815550959945</v>
      </c>
      <c r="O142" s="100">
        <v>0.11343471499318347</v>
      </c>
      <c r="P142" s="100">
        <v>0.11300970663086231</v>
      </c>
      <c r="Q142" s="100">
        <v>0.11300223120139571</v>
      </c>
      <c r="R142" s="100">
        <v>0.11463356503138486</v>
      </c>
      <c r="S142" s="100">
        <v>0.11515541538772119</v>
      </c>
      <c r="T142" s="100">
        <v>0.11569749470192611</v>
      </c>
      <c r="U142" s="100">
        <v>0.11812606965183313</v>
      </c>
    </row>
    <row r="143" spans="1:21" x14ac:dyDescent="0.2">
      <c r="A143" s="98" t="s">
        <v>217</v>
      </c>
      <c r="B143" s="99" t="s">
        <v>86</v>
      </c>
      <c r="C143" s="100">
        <v>0.10057253384912962</v>
      </c>
      <c r="D143" s="100">
        <v>9.8653663613179163E-2</v>
      </c>
      <c r="E143" s="100">
        <v>9.7465860923970485E-2</v>
      </c>
      <c r="F143" s="100">
        <v>9.8051954517394513E-2</v>
      </c>
      <c r="G143" s="100">
        <v>9.8081075433586407E-2</v>
      </c>
      <c r="H143" s="100">
        <v>9.7487980433413626E-2</v>
      </c>
      <c r="I143" s="100">
        <v>9.7263421477141274E-2</v>
      </c>
      <c r="J143" s="100">
        <v>9.9411828383790993E-2</v>
      </c>
      <c r="K143" s="100">
        <v>0.10583529306367444</v>
      </c>
      <c r="L143" s="100">
        <v>0.11636510566682606</v>
      </c>
      <c r="M143" s="100">
        <v>0.11553331143870818</v>
      </c>
      <c r="N143" s="100">
        <v>0.1145323130761017</v>
      </c>
      <c r="O143" s="100">
        <v>0.10956275875997172</v>
      </c>
      <c r="P143" s="100">
        <v>0.111837557631767</v>
      </c>
      <c r="Q143" s="100">
        <v>0.11100768919465805</v>
      </c>
      <c r="R143" s="100">
        <v>0.11039573053141749</v>
      </c>
      <c r="S143" s="100">
        <v>0.10857274637696059</v>
      </c>
      <c r="T143" s="100">
        <v>0.10549858143441032</v>
      </c>
      <c r="U143" s="100">
        <v>0.10481297239786541</v>
      </c>
    </row>
    <row r="144" spans="1:21" x14ac:dyDescent="0.2">
      <c r="A144" s="98" t="s">
        <v>218</v>
      </c>
      <c r="B144" s="99" t="s">
        <v>86</v>
      </c>
      <c r="C144" s="100">
        <v>0.11722715287867791</v>
      </c>
      <c r="D144" s="100">
        <v>0.10939326281309279</v>
      </c>
      <c r="E144" s="100">
        <v>0.10748779148194129</v>
      </c>
      <c r="F144" s="100">
        <v>0.1098550291958567</v>
      </c>
      <c r="G144" s="100">
        <v>0.11178117753028563</v>
      </c>
      <c r="H144" s="100">
        <v>0.10456871718731564</v>
      </c>
      <c r="I144" s="100">
        <v>9.5784302746510286E-2</v>
      </c>
      <c r="J144" s="100">
        <v>9.5047906836511459E-2</v>
      </c>
      <c r="K144" s="100">
        <v>9.5447578335820391E-2</v>
      </c>
      <c r="L144" s="100">
        <v>0.11271093245150157</v>
      </c>
      <c r="M144" s="100">
        <v>0.10819728769263377</v>
      </c>
      <c r="N144" s="100">
        <v>0.10043066572389601</v>
      </c>
      <c r="O144" s="100">
        <v>0.10284906028119306</v>
      </c>
      <c r="P144" s="100">
        <v>0.10352534157642924</v>
      </c>
      <c r="Q144" s="100">
        <v>0.10443096411445324</v>
      </c>
      <c r="R144" s="100">
        <v>0.10188983316433024</v>
      </c>
      <c r="S144" s="100">
        <v>0.11408387653315782</v>
      </c>
      <c r="T144" s="100">
        <v>0.11404100335209338</v>
      </c>
      <c r="U144" s="100">
        <v>0.11292443816234667</v>
      </c>
    </row>
    <row r="145" spans="1:21" x14ac:dyDescent="0.2">
      <c r="A145" s="98" t="s">
        <v>219</v>
      </c>
      <c r="B145" s="99" t="s">
        <v>86</v>
      </c>
      <c r="C145" s="100">
        <v>9.3918467616637816E-2</v>
      </c>
      <c r="D145" s="100">
        <v>9.86977620249406E-2</v>
      </c>
      <c r="E145" s="100">
        <v>9.7355660854763743E-2</v>
      </c>
      <c r="F145" s="100">
        <v>9.5054758760068261E-2</v>
      </c>
      <c r="G145" s="100">
        <v>8.8791319770555682E-2</v>
      </c>
      <c r="H145" s="100">
        <v>8.6936661052416681E-2</v>
      </c>
      <c r="I145" s="100">
        <v>8.3454606588255265E-2</v>
      </c>
      <c r="J145" s="100">
        <v>7.7282924922925503E-2</v>
      </c>
      <c r="K145" s="100">
        <v>8.6657417375235302E-2</v>
      </c>
      <c r="L145" s="100">
        <v>9.1567612030214546E-2</v>
      </c>
      <c r="M145" s="100">
        <v>9.0605777390724326E-2</v>
      </c>
      <c r="N145" s="100">
        <v>8.9631517806083333E-2</v>
      </c>
      <c r="O145" s="100">
        <v>9.7613726833666051E-2</v>
      </c>
      <c r="P145" s="100">
        <v>9.5523095350384099E-2</v>
      </c>
      <c r="Q145" s="100">
        <v>9.0900435277544253E-2</v>
      </c>
      <c r="R145" s="100">
        <v>8.5301710534453151E-2</v>
      </c>
      <c r="S145" s="100">
        <v>8.3463865597837777E-2</v>
      </c>
      <c r="T145" s="100">
        <v>7.8306161145644496E-2</v>
      </c>
      <c r="U145" s="100">
        <v>7.6240790575871492E-2</v>
      </c>
    </row>
    <row r="146" spans="1:21" x14ac:dyDescent="0.2">
      <c r="A146" s="98" t="s">
        <v>220</v>
      </c>
      <c r="B146" s="99" t="s">
        <v>86</v>
      </c>
      <c r="C146" s="100">
        <v>0.11912638577971434</v>
      </c>
      <c r="D146" s="100">
        <v>0.11410154487328668</v>
      </c>
      <c r="E146" s="100">
        <v>0.11435545056321759</v>
      </c>
      <c r="F146" s="100">
        <v>0.10686636398159158</v>
      </c>
      <c r="G146" s="100">
        <v>0.10409288631373799</v>
      </c>
      <c r="H146" s="100">
        <v>0.10699629448428861</v>
      </c>
      <c r="I146" s="100">
        <v>0.10383318907240831</v>
      </c>
      <c r="J146" s="100">
        <v>0.10737508529716995</v>
      </c>
      <c r="K146" s="100">
        <v>0.11015444066602384</v>
      </c>
      <c r="L146" s="100">
        <v>0.11632926903151448</v>
      </c>
      <c r="M146" s="100">
        <v>0.12059529986788524</v>
      </c>
      <c r="N146" s="100">
        <v>0.12663306948590836</v>
      </c>
      <c r="O146" s="100">
        <v>0.12978438105317172</v>
      </c>
      <c r="P146" s="100">
        <v>0.12887050572074155</v>
      </c>
      <c r="Q146" s="100">
        <v>0.12616449511400651</v>
      </c>
      <c r="R146" s="100">
        <v>0.12607736431828212</v>
      </c>
      <c r="S146" s="100">
        <v>0.13220988900100908</v>
      </c>
      <c r="T146" s="100">
        <v>0.13259280222631009</v>
      </c>
      <c r="U146" s="100">
        <v>0.12810527217410017</v>
      </c>
    </row>
    <row r="147" spans="1:21" x14ac:dyDescent="0.2">
      <c r="A147" s="98" t="s">
        <v>221</v>
      </c>
      <c r="B147" s="99" t="s">
        <v>86</v>
      </c>
      <c r="C147" s="100">
        <v>3.1353390500859467E-2</v>
      </c>
      <c r="D147" s="100">
        <v>3.2371575943684609E-2</v>
      </c>
      <c r="E147" s="100">
        <v>3.4562142214637201E-2</v>
      </c>
      <c r="F147" s="100">
        <v>3.4295934135395528E-2</v>
      </c>
      <c r="G147" s="100">
        <v>5.0796491837374926E-2</v>
      </c>
      <c r="H147" s="100">
        <v>4.0355621552489757E-2</v>
      </c>
      <c r="I147" s="100">
        <v>4.6718759473763166E-2</v>
      </c>
      <c r="J147" s="100">
        <v>5.3142839725791896E-2</v>
      </c>
      <c r="K147" s="100">
        <v>4.3914285106852718E-2</v>
      </c>
      <c r="L147" s="100">
        <v>5.0934802257687692E-2</v>
      </c>
      <c r="M147" s="100">
        <v>4.3955019073760475E-2</v>
      </c>
      <c r="N147" s="100">
        <v>4.6694565678798462E-2</v>
      </c>
      <c r="O147" s="100">
        <v>4.7518921441784906E-2</v>
      </c>
      <c r="P147" s="100">
        <v>4.7346232166851285E-2</v>
      </c>
      <c r="Q147" s="100">
        <v>3.5838188330065052E-2</v>
      </c>
      <c r="R147" s="100">
        <v>3.6127161603260023E-2</v>
      </c>
      <c r="S147" s="100">
        <v>3.5960088916820385E-2</v>
      </c>
      <c r="T147" s="100">
        <v>3.6735874821455336E-2</v>
      </c>
      <c r="U147" s="100">
        <v>2.5156315885635237E-2</v>
      </c>
    </row>
    <row r="148" spans="1:21" x14ac:dyDescent="0.2">
      <c r="A148" s="98" t="s">
        <v>222</v>
      </c>
      <c r="B148" s="99" t="s">
        <v>86</v>
      </c>
      <c r="C148" s="100">
        <v>9.1840347921669827E-2</v>
      </c>
      <c r="D148" s="100">
        <v>8.3910782549654866E-2</v>
      </c>
      <c r="E148" s="100">
        <v>0.10520834975411397</v>
      </c>
      <c r="F148" s="100">
        <v>9.6679363587271749E-2</v>
      </c>
      <c r="G148" s="100">
        <v>8.5133415870596973E-2</v>
      </c>
      <c r="H148" s="100">
        <v>8.7875521359206607E-2</v>
      </c>
      <c r="I148" s="100">
        <v>8.367651574873898E-2</v>
      </c>
      <c r="J148" s="100">
        <v>8.5900058681004851E-2</v>
      </c>
      <c r="K148" s="100">
        <v>7.8211566980344704E-2</v>
      </c>
      <c r="L148" s="100">
        <v>9.0943930317491622E-2</v>
      </c>
      <c r="M148" s="100">
        <v>8.1158709304105306E-2</v>
      </c>
      <c r="N148" s="100">
        <v>7.5902310915774138E-2</v>
      </c>
      <c r="O148" s="100">
        <v>7.278956167747018E-2</v>
      </c>
      <c r="P148" s="100">
        <v>8.396020814970534E-2</v>
      </c>
      <c r="Q148" s="100">
        <v>7.941289274732008E-2</v>
      </c>
      <c r="R148" s="100">
        <v>9.3714191950312206E-2</v>
      </c>
      <c r="S148" s="100">
        <v>8.1245128249967921E-2</v>
      </c>
      <c r="T148" s="100">
        <v>8.3666726304040415E-2</v>
      </c>
      <c r="U148" s="100">
        <v>8.9871578543861533E-2</v>
      </c>
    </row>
    <row r="149" spans="1:21" x14ac:dyDescent="0.2">
      <c r="A149" s="98" t="s">
        <v>223</v>
      </c>
      <c r="B149" s="99" t="s">
        <v>86</v>
      </c>
      <c r="C149" s="100">
        <v>0.12354916417256734</v>
      </c>
      <c r="D149" s="100">
        <v>0.12533260593831538</v>
      </c>
      <c r="E149" s="100">
        <v>0.12742083304357218</v>
      </c>
      <c r="F149" s="100">
        <v>0.13068963240568429</v>
      </c>
      <c r="G149" s="100">
        <v>0.1287379339788485</v>
      </c>
      <c r="H149" s="100">
        <v>0.12749550535046242</v>
      </c>
      <c r="I149" s="100">
        <v>0.12500733200680411</v>
      </c>
      <c r="J149" s="100">
        <v>0.12319421214832066</v>
      </c>
      <c r="K149" s="100">
        <v>0.1245314638965162</v>
      </c>
      <c r="L149" s="100">
        <v>0.12872261284826378</v>
      </c>
      <c r="M149" s="100">
        <v>0.12280976575447582</v>
      </c>
      <c r="N149" s="100">
        <v>0.12169947198107206</v>
      </c>
      <c r="O149" s="100">
        <v>0.12594829149623285</v>
      </c>
      <c r="P149" s="100">
        <v>0.12752034412850871</v>
      </c>
      <c r="Q149" s="100">
        <v>0.12677556664996162</v>
      </c>
      <c r="R149" s="100">
        <v>0.12433670201637828</v>
      </c>
      <c r="S149" s="100">
        <v>0.12594011579531347</v>
      </c>
      <c r="T149" s="100">
        <v>0.12675893617434836</v>
      </c>
      <c r="U149" s="100">
        <v>0.12774007787581543</v>
      </c>
    </row>
    <row r="150" spans="1:21" x14ac:dyDescent="0.2">
      <c r="A150" s="98" t="s">
        <v>224</v>
      </c>
      <c r="B150" s="99" t="s">
        <v>86</v>
      </c>
      <c r="C150" s="100">
        <v>7.0335417999999997E-2</v>
      </c>
      <c r="D150" s="100">
        <v>7.2251467999999999E-2</v>
      </c>
      <c r="E150" s="100">
        <v>7.5602999000000004E-2</v>
      </c>
      <c r="F150" s="100">
        <v>7.7175331999999999E-2</v>
      </c>
      <c r="G150" s="100">
        <v>7.5892594999999993E-2</v>
      </c>
      <c r="H150" s="100">
        <v>7.4042467000000001E-2</v>
      </c>
      <c r="I150" s="100">
        <v>7.0657001999999997E-2</v>
      </c>
      <c r="J150" s="100">
        <v>6.8233614999999997E-2</v>
      </c>
      <c r="K150" s="100">
        <v>6.9105898999999998E-2</v>
      </c>
      <c r="L150" s="100">
        <v>7.3879265999999999E-2</v>
      </c>
      <c r="M150" s="100">
        <v>7.3417864999999999E-2</v>
      </c>
      <c r="N150" s="100">
        <v>7.3788875000000004E-2</v>
      </c>
      <c r="O150" s="100">
        <v>7.4940502999999992E-2</v>
      </c>
      <c r="P150" s="100">
        <v>7.4908157000000003E-2</v>
      </c>
      <c r="Q150" s="100">
        <v>7.4839536999999998E-2</v>
      </c>
      <c r="R150" s="100">
        <v>7.5528484999999992E-2</v>
      </c>
      <c r="S150" s="100">
        <v>7.5695382000000005E-2</v>
      </c>
      <c r="T150" s="100">
        <v>7.5756974000000005E-2</v>
      </c>
      <c r="U150" s="100">
        <v>7.5983821999999993E-2</v>
      </c>
    </row>
    <row r="151" spans="1:21" x14ac:dyDescent="0.2">
      <c r="A151" s="98" t="s">
        <v>225</v>
      </c>
      <c r="B151" s="99" t="s">
        <v>86</v>
      </c>
      <c r="C151" s="100">
        <v>3.7307444595778824E-2</v>
      </c>
      <c r="D151" s="100">
        <v>4.4510133128479679E-2</v>
      </c>
      <c r="E151" s="100">
        <v>4.7145798341123292E-2</v>
      </c>
      <c r="F151" s="100">
        <v>5.5108023642594282E-2</v>
      </c>
      <c r="G151" s="100">
        <v>5.4827131931634202E-2</v>
      </c>
      <c r="H151" s="100">
        <v>5.1976182257507768E-2</v>
      </c>
      <c r="I151" s="100">
        <v>5.4773390237742726E-2</v>
      </c>
      <c r="J151" s="100">
        <v>4.9137041168069884E-2</v>
      </c>
      <c r="K151" s="100">
        <v>4.8875844546293797E-2</v>
      </c>
      <c r="L151" s="100">
        <v>5.3770671300290986E-2</v>
      </c>
      <c r="M151" s="100">
        <v>5.627387593914266E-2</v>
      </c>
      <c r="N151" s="100">
        <v>0</v>
      </c>
      <c r="O151" s="100">
        <v>0</v>
      </c>
      <c r="P151" s="100">
        <v>0</v>
      </c>
      <c r="Q151" s="100">
        <v>0</v>
      </c>
      <c r="R151" s="100">
        <v>0</v>
      </c>
      <c r="S151" s="100">
        <v>0</v>
      </c>
      <c r="T151" s="100">
        <v>0</v>
      </c>
      <c r="U151" s="100">
        <v>0</v>
      </c>
    </row>
    <row r="152" spans="1:21" x14ac:dyDescent="0.2">
      <c r="A152" s="98" t="s">
        <v>226</v>
      </c>
      <c r="B152" s="99" t="s">
        <v>86</v>
      </c>
      <c r="C152" s="100">
        <v>3.6822338517739528E-2</v>
      </c>
      <c r="D152" s="100">
        <v>3.2818433581465703E-2</v>
      </c>
      <c r="E152" s="100">
        <v>3.2249917478921246E-2</v>
      </c>
      <c r="F152" s="100">
        <v>2.7932536886796418E-2</v>
      </c>
      <c r="G152" s="100">
        <v>2.735145097077778E-2</v>
      </c>
      <c r="H152" s="100">
        <v>3.7471983988356383E-2</v>
      </c>
      <c r="I152" s="100">
        <v>4.1434203964539167E-2</v>
      </c>
      <c r="J152" s="100">
        <v>4.1057579911891517E-2</v>
      </c>
      <c r="K152" s="100">
        <v>4.1244685308331391E-2</v>
      </c>
      <c r="L152" s="100">
        <v>4.708539320557828E-2</v>
      </c>
      <c r="M152" s="100">
        <v>4.6168509271515133E-2</v>
      </c>
      <c r="N152" s="100">
        <v>4.8716221361987146E-2</v>
      </c>
      <c r="O152" s="100">
        <v>5.5914922306013928E-2</v>
      </c>
      <c r="P152" s="100">
        <v>6.5812441337956037E-2</v>
      </c>
      <c r="Q152" s="100">
        <v>6.9345891608851615E-2</v>
      </c>
      <c r="R152" s="100">
        <v>6.8060534837691311E-2</v>
      </c>
      <c r="S152" s="100">
        <v>6.9688114008180493E-2</v>
      </c>
      <c r="T152" s="100">
        <v>7.139573620545725E-2</v>
      </c>
      <c r="U152" s="100">
        <v>6.925147155798958E-2</v>
      </c>
    </row>
    <row r="153" spans="1:21" x14ac:dyDescent="0.2">
      <c r="A153" s="98" t="s">
        <v>19</v>
      </c>
      <c r="B153" s="99" t="s">
        <v>86</v>
      </c>
      <c r="C153" s="100">
        <v>2.9837881199175086E-2</v>
      </c>
      <c r="D153" s="100">
        <v>2.9102441206395019E-2</v>
      </c>
      <c r="E153" s="100">
        <v>2.8954554373844196E-2</v>
      </c>
      <c r="F153" s="100">
        <v>2.9231092618656675E-2</v>
      </c>
      <c r="G153" s="100">
        <v>2.9921841698049855E-2</v>
      </c>
      <c r="H153" s="100">
        <v>3.1584609158445097E-2</v>
      </c>
      <c r="I153" s="100">
        <v>3.5042758743802735E-2</v>
      </c>
      <c r="J153" s="100">
        <v>3.9424158426436672E-2</v>
      </c>
      <c r="K153" s="100">
        <v>4.1863350344058504E-2</v>
      </c>
      <c r="L153" s="100">
        <v>4.4159633272320746E-2</v>
      </c>
      <c r="M153" s="100">
        <v>4.6420639813886361E-2</v>
      </c>
      <c r="N153" s="100">
        <v>4.8030838072146115E-2</v>
      </c>
      <c r="O153" s="100">
        <v>4.8719774427177134E-2</v>
      </c>
      <c r="P153" s="100">
        <v>5.0147079040800673E-2</v>
      </c>
      <c r="Q153" s="100">
        <v>5.1975422054827858E-2</v>
      </c>
      <c r="R153" s="100">
        <v>5.4292718185186162E-2</v>
      </c>
      <c r="S153" s="100">
        <v>5.1801547805177692E-2</v>
      </c>
      <c r="T153" s="100">
        <v>4.688382924969902E-2</v>
      </c>
      <c r="U153" s="100">
        <v>4.5346532289533475E-2</v>
      </c>
    </row>
    <row r="154" spans="1:21" x14ac:dyDescent="0.2">
      <c r="A154" s="98" t="s">
        <v>227</v>
      </c>
      <c r="B154" s="99" t="s">
        <v>86</v>
      </c>
      <c r="C154" s="100">
        <v>6.3360062077117876E-2</v>
      </c>
      <c r="D154" s="100">
        <v>5.9410179170752253E-2</v>
      </c>
      <c r="E154" s="100">
        <v>5.6814308615836369E-2</v>
      </c>
      <c r="F154" s="100">
        <v>5.5621556783568366E-2</v>
      </c>
      <c r="G154" s="100">
        <v>5.6450414859399063E-2</v>
      </c>
      <c r="H154" s="100">
        <v>6.3276989510858694E-2</v>
      </c>
      <c r="I154" s="100">
        <v>6.9167548672738957E-2</v>
      </c>
      <c r="J154" s="100">
        <v>7.0437606396522287E-2</v>
      </c>
      <c r="K154" s="100">
        <v>7.1436274612823078E-2</v>
      </c>
      <c r="L154" s="100">
        <v>7.7084632685955473E-2</v>
      </c>
      <c r="M154" s="100">
        <v>6.2763274800657395E-2</v>
      </c>
      <c r="N154" s="100">
        <v>6.2073782023066987E-2</v>
      </c>
      <c r="O154" s="100">
        <v>6.4130872105554612E-2</v>
      </c>
      <c r="P154" s="100">
        <v>6.5603824022744117E-2</v>
      </c>
      <c r="Q154" s="100">
        <v>6.4985432431929543E-2</v>
      </c>
      <c r="R154" s="100">
        <v>6.5365640027184771E-2</v>
      </c>
      <c r="S154" s="100">
        <v>6.5001064668228858E-2</v>
      </c>
      <c r="T154" s="100">
        <v>6.2399238365600872E-2</v>
      </c>
      <c r="U154" s="100">
        <v>5.8892103330490081E-2</v>
      </c>
    </row>
    <row r="155" spans="1:21" x14ac:dyDescent="0.2">
      <c r="A155" s="98" t="s">
        <v>228</v>
      </c>
      <c r="B155" s="99" t="s">
        <v>86</v>
      </c>
      <c r="C155" s="100">
        <v>4.4753972613668057E-2</v>
      </c>
      <c r="D155" s="100">
        <v>4.3716668981375439E-2</v>
      </c>
      <c r="E155" s="100">
        <v>4.359278245720101E-2</v>
      </c>
      <c r="F155" s="100">
        <v>4.5640671947604329E-2</v>
      </c>
      <c r="G155" s="100">
        <v>4.8746558708161206E-2</v>
      </c>
      <c r="H155" s="100">
        <v>4.5988297652323235E-2</v>
      </c>
      <c r="I155" s="100">
        <v>4.8586456900552404E-2</v>
      </c>
      <c r="J155" s="100">
        <v>5.0527913193089351E-2</v>
      </c>
      <c r="K155" s="100">
        <v>5.2442516637776521E-2</v>
      </c>
      <c r="L155" s="100">
        <v>5.7413609597275726E-2</v>
      </c>
      <c r="M155" s="100">
        <v>5.7473052910378207E-2</v>
      </c>
      <c r="N155" s="100">
        <v>5.7771311325157754E-2</v>
      </c>
      <c r="O155" s="100">
        <v>5.6733734434028273E-2</v>
      </c>
      <c r="P155" s="100">
        <v>5.5891264255335173E-2</v>
      </c>
      <c r="Q155" s="100">
        <v>5.6954998037837788E-2</v>
      </c>
      <c r="R155" s="100">
        <v>5.4289409190743119E-2</v>
      </c>
      <c r="S155" s="100">
        <v>5.6195306956786165E-2</v>
      </c>
      <c r="T155" s="100">
        <v>5.705429161082378E-2</v>
      </c>
      <c r="U155" s="100">
        <v>5.4415866191147334E-2</v>
      </c>
    </row>
    <row r="156" spans="1:21" x14ac:dyDescent="0.2">
      <c r="A156" s="98" t="s">
        <v>229</v>
      </c>
      <c r="B156" s="99" t="s">
        <v>86</v>
      </c>
      <c r="C156" s="100">
        <v>2.5352653160528611E-2</v>
      </c>
      <c r="D156" s="100">
        <v>2.0861063595711521E-2</v>
      </c>
      <c r="E156" s="100">
        <v>2.146270015507936E-2</v>
      </c>
      <c r="F156" s="100">
        <v>1.8055455570253526E-2</v>
      </c>
      <c r="G156" s="100">
        <v>1.7187574470892013E-2</v>
      </c>
      <c r="H156" s="100">
        <v>1.7992655454567994E-2</v>
      </c>
      <c r="I156" s="100">
        <v>2.1717806514462881E-2</v>
      </c>
      <c r="J156" s="100">
        <v>2.147470238521685E-2</v>
      </c>
      <c r="K156" s="100">
        <v>2.7475120100758334E-2</v>
      </c>
      <c r="L156" s="100">
        <v>3.0061392500244713E-2</v>
      </c>
      <c r="M156" s="100">
        <v>3.3191791154549517E-2</v>
      </c>
      <c r="N156" s="100">
        <v>4.1118971509490912E-2</v>
      </c>
      <c r="O156" s="100">
        <v>3.9764972163283389E-2</v>
      </c>
      <c r="P156" s="100">
        <v>3.8210687815265189E-2</v>
      </c>
      <c r="Q156" s="100">
        <v>3.6356742807024743E-2</v>
      </c>
      <c r="R156" s="100">
        <v>3.0814076613042626E-2</v>
      </c>
      <c r="S156" s="100">
        <v>3.3439230157522259E-2</v>
      </c>
      <c r="T156" s="100">
        <v>3.2220492761278093E-2</v>
      </c>
      <c r="U156" s="100">
        <v>3.6775068621846388E-2</v>
      </c>
    </row>
    <row r="157" spans="1:21" x14ac:dyDescent="0.2">
      <c r="A157" s="98" t="s">
        <v>230</v>
      </c>
      <c r="B157" s="99" t="s">
        <v>86</v>
      </c>
      <c r="C157" s="100">
        <v>0</v>
      </c>
      <c r="D157" s="100">
        <v>0</v>
      </c>
      <c r="E157" s="100">
        <v>4.0140982964558446E-2</v>
      </c>
      <c r="F157" s="100">
        <v>4.251012145748987E-2</v>
      </c>
      <c r="G157" s="100">
        <v>2.2951666357566763E-2</v>
      </c>
      <c r="H157" s="100">
        <v>1.4410408557093236E-2</v>
      </c>
      <c r="I157" s="100">
        <v>1.0920861206215432E-2</v>
      </c>
      <c r="J157" s="100">
        <v>1.2306381117667478E-2</v>
      </c>
      <c r="K157" s="100">
        <v>1.1461027486165828E-2</v>
      </c>
      <c r="L157" s="100">
        <v>2.7284660582572822E-2</v>
      </c>
      <c r="M157" s="100">
        <v>2.2882436791957388E-2</v>
      </c>
      <c r="N157" s="100">
        <v>1.9694116404723773E-2</v>
      </c>
      <c r="O157" s="100">
        <v>1.9592265027731974E-2</v>
      </c>
      <c r="P157" s="100">
        <v>2.5098233565789937E-2</v>
      </c>
      <c r="Q157" s="100">
        <v>4.0169080931428292E-2</v>
      </c>
      <c r="R157" s="100">
        <v>5.5823991753639994E-2</v>
      </c>
      <c r="S157" s="100">
        <v>7.0844902816342731E-2</v>
      </c>
      <c r="T157" s="100">
        <v>7.0985630806030361E-2</v>
      </c>
      <c r="U157" s="100">
        <v>6.481336683455162E-2</v>
      </c>
    </row>
    <row r="158" spans="1:21" x14ac:dyDescent="0.2">
      <c r="A158" s="98" t="s">
        <v>231</v>
      </c>
      <c r="B158" s="99" t="s">
        <v>86</v>
      </c>
      <c r="C158" s="100">
        <v>5.2909104122210025E-2</v>
      </c>
      <c r="D158" s="100">
        <v>5.0850392453400194E-2</v>
      </c>
      <c r="E158" s="100">
        <v>4.358259027550785E-2</v>
      </c>
      <c r="F158" s="100">
        <v>4.2155846774383929E-2</v>
      </c>
      <c r="G158" s="100">
        <v>4.3346926446156162E-2</v>
      </c>
      <c r="H158" s="100">
        <v>4.093635482251267E-2</v>
      </c>
      <c r="I158" s="100">
        <v>4.8243223657435316E-2</v>
      </c>
      <c r="J158" s="100">
        <v>5.0443878644022042E-2</v>
      </c>
      <c r="K158" s="100">
        <v>4.6635706400604444E-2</v>
      </c>
      <c r="L158" s="100">
        <v>5.9299054561825978E-2</v>
      </c>
      <c r="M158" s="100">
        <v>4.8670092220788191E-2</v>
      </c>
      <c r="N158" s="100">
        <v>5.7363169738904957E-2</v>
      </c>
      <c r="O158" s="100">
        <v>6.088821721510846E-2</v>
      </c>
      <c r="P158" s="100">
        <v>6.1201764735315273E-2</v>
      </c>
      <c r="Q158" s="100">
        <v>6.3496263247289672E-2</v>
      </c>
      <c r="R158" s="100">
        <v>6.9446502934528476E-2</v>
      </c>
      <c r="S158" s="100">
        <v>6.8704702629062184E-2</v>
      </c>
      <c r="T158" s="100">
        <v>6.9215286829137856E-2</v>
      </c>
      <c r="U158" s="100">
        <v>6.8573589695220774E-2</v>
      </c>
    </row>
    <row r="159" spans="1:21" x14ac:dyDescent="0.2">
      <c r="A159" s="98" t="s">
        <v>232</v>
      </c>
      <c r="B159" s="99" t="s">
        <v>86</v>
      </c>
      <c r="C159" s="100">
        <v>0.1150655403437227</v>
      </c>
      <c r="D159" s="100">
        <v>0.11659795185529991</v>
      </c>
      <c r="E159" s="100">
        <v>0.10905589597091429</v>
      </c>
      <c r="F159" s="100">
        <v>0.10218624011647071</v>
      </c>
      <c r="G159" s="100">
        <v>0.10180902179474062</v>
      </c>
      <c r="H159" s="100">
        <v>0.13362745701028114</v>
      </c>
      <c r="I159" s="100">
        <v>0.15142507298657717</v>
      </c>
      <c r="J159" s="100">
        <v>0.12683736367946893</v>
      </c>
      <c r="K159" s="100">
        <v>0.11762933955870171</v>
      </c>
      <c r="L159" s="100">
        <v>0.12444245949284313</v>
      </c>
      <c r="M159" s="100">
        <v>0.12810167842979095</v>
      </c>
      <c r="N159" s="100">
        <v>0.12181235846661592</v>
      </c>
      <c r="O159" s="100">
        <v>0.11768017329577835</v>
      </c>
      <c r="P159" s="100">
        <v>0.12400635741629831</v>
      </c>
      <c r="Q159" s="100">
        <v>0.1371081252081604</v>
      </c>
      <c r="R159" s="100">
        <v>0.14470474530454608</v>
      </c>
      <c r="S159" s="100">
        <v>0.13554125120804747</v>
      </c>
      <c r="T159" s="100">
        <v>0.13321728329921406</v>
      </c>
      <c r="U159" s="100">
        <v>0.14007190887340337</v>
      </c>
    </row>
    <row r="160" spans="1:21" x14ac:dyDescent="0.2">
      <c r="A160" s="98" t="s">
        <v>233</v>
      </c>
      <c r="B160" s="99" t="s">
        <v>86</v>
      </c>
      <c r="C160" s="100">
        <v>6.0112534304698768E-2</v>
      </c>
      <c r="D160" s="100">
        <v>7.6704635458557296E-2</v>
      </c>
      <c r="E160" s="100">
        <v>7.3904231848633414E-2</v>
      </c>
      <c r="F160" s="100">
        <v>6.3018779709629671E-2</v>
      </c>
      <c r="G160" s="100">
        <v>5.7145226274367938E-2</v>
      </c>
      <c r="H160" s="100">
        <v>5.2121032013170157E-2</v>
      </c>
      <c r="I160" s="100">
        <v>4.6537135851699343E-2</v>
      </c>
      <c r="J160" s="100">
        <v>4.4815629683151947E-2</v>
      </c>
      <c r="K160" s="100">
        <v>3.9177500778099443E-2</v>
      </c>
      <c r="L160" s="100">
        <v>5.3622703008143799E-2</v>
      </c>
      <c r="M160" s="100">
        <v>4.6737818787833403E-2</v>
      </c>
      <c r="N160" s="100">
        <v>4.3436480730015846E-2</v>
      </c>
      <c r="O160" s="100">
        <v>4.395228851946463E-2</v>
      </c>
      <c r="P160" s="100">
        <v>5.2339738445452116E-2</v>
      </c>
      <c r="Q160" s="100">
        <v>4.877808021591646E-2</v>
      </c>
      <c r="R160" s="100">
        <v>6.2899314905627848E-2</v>
      </c>
      <c r="S160" s="100">
        <v>6.6469048652345097E-2</v>
      </c>
      <c r="T160" s="100">
        <v>6.6488207612664857E-2</v>
      </c>
      <c r="U160" s="100">
        <v>6.0220025300170114E-2</v>
      </c>
    </row>
    <row r="161" spans="1:21" x14ac:dyDescent="0.2">
      <c r="A161" s="98" t="s">
        <v>234</v>
      </c>
      <c r="B161" s="99" t="s">
        <v>86</v>
      </c>
      <c r="C161" s="100">
        <v>0.1054244497747457</v>
      </c>
      <c r="D161" s="100">
        <v>0.10685936043141898</v>
      </c>
      <c r="E161" s="100">
        <v>0.11078623272099497</v>
      </c>
      <c r="F161" s="100">
        <v>0.11129329548924044</v>
      </c>
      <c r="G161" s="100">
        <v>0.10870656693744611</v>
      </c>
      <c r="H161" s="100">
        <v>0.10890353705428577</v>
      </c>
      <c r="I161" s="100">
        <v>0.10710461095982621</v>
      </c>
      <c r="J161" s="100">
        <v>0.10624376976876189</v>
      </c>
      <c r="K161" s="100">
        <v>0.10370795238448498</v>
      </c>
      <c r="L161" s="100">
        <v>0.10683877212954947</v>
      </c>
      <c r="M161" s="100">
        <v>0.10713377774035</v>
      </c>
      <c r="N161" s="100">
        <v>0.11907536327028696</v>
      </c>
      <c r="O161" s="100">
        <v>0.12302645579174039</v>
      </c>
      <c r="P161" s="100">
        <v>0.12786140229239554</v>
      </c>
      <c r="Q161" s="100">
        <v>0.13035347954507231</v>
      </c>
      <c r="R161" s="100">
        <v>0.13634784909779535</v>
      </c>
      <c r="S161" s="100">
        <v>0.14606156032096354</v>
      </c>
      <c r="T161" s="100">
        <v>0.14847789979086673</v>
      </c>
      <c r="U161" s="100">
        <v>0.14069509430420959</v>
      </c>
    </row>
    <row r="162" spans="1:21" x14ac:dyDescent="0.2">
      <c r="A162" s="98" t="s">
        <v>235</v>
      </c>
      <c r="B162" s="99" t="s">
        <v>86</v>
      </c>
      <c r="C162" s="100">
        <v>5.8488266399463605E-2</v>
      </c>
      <c r="D162" s="100">
        <v>6.1948730051033955E-2</v>
      </c>
      <c r="E162" s="100">
        <v>6.1082163136279614E-2</v>
      </c>
      <c r="F162" s="100">
        <v>6.1606127042381428E-2</v>
      </c>
      <c r="G162" s="100">
        <v>5.8338848231130613E-2</v>
      </c>
      <c r="H162" s="100">
        <v>5.5497233488173286E-2</v>
      </c>
      <c r="I162" s="100">
        <v>6.4593831018696701E-2</v>
      </c>
      <c r="J162" s="100">
        <v>6.5915790989875767E-2</v>
      </c>
      <c r="K162" s="100">
        <v>6.590860005276529E-2</v>
      </c>
      <c r="L162" s="100">
        <v>7.4229860862055672E-2</v>
      </c>
      <c r="M162" s="100">
        <v>7.3689846393058131E-2</v>
      </c>
      <c r="N162" s="100">
        <v>7.0942541138913018E-2</v>
      </c>
      <c r="O162" s="100">
        <v>7.3487745963150566E-2</v>
      </c>
      <c r="P162" s="100">
        <v>7.0842213286097272E-2</v>
      </c>
      <c r="Q162" s="100">
        <v>7.0834029766248779E-2</v>
      </c>
      <c r="R162" s="100">
        <v>6.9743152398982738E-2</v>
      </c>
      <c r="S162" s="100">
        <v>7.3861898047201571E-2</v>
      </c>
      <c r="T162" s="100">
        <v>6.7593311426301331E-2</v>
      </c>
      <c r="U162" s="100">
        <v>7.0445015571116626E-2</v>
      </c>
    </row>
    <row r="163" spans="1:21" x14ac:dyDescent="0.2">
      <c r="A163" s="98" t="s">
        <v>236</v>
      </c>
      <c r="B163" s="99" t="s">
        <v>86</v>
      </c>
      <c r="C163" s="100">
        <v>0</v>
      </c>
      <c r="D163" s="100">
        <v>0</v>
      </c>
      <c r="E163" s="100">
        <v>6.9385499557913372E-2</v>
      </c>
      <c r="F163" s="100">
        <v>8.3846749486583855E-2</v>
      </c>
      <c r="G163" s="100">
        <v>8.4665402329991896E-2</v>
      </c>
      <c r="H163" s="100">
        <v>8.6435582032059213E-2</v>
      </c>
      <c r="I163" s="100">
        <v>6.6476095447415395E-2</v>
      </c>
      <c r="J163" s="100">
        <v>5.7124934156043292E-2</v>
      </c>
      <c r="K163" s="100">
        <v>3.9389968565694364E-2</v>
      </c>
      <c r="L163" s="100">
        <v>3.5167836117414732E-2</v>
      </c>
      <c r="M163" s="100">
        <v>3.5189555471893667E-2</v>
      </c>
      <c r="N163" s="100">
        <v>3.2824036554495346E-2</v>
      </c>
      <c r="O163" s="100">
        <v>4.1089877474844293E-2</v>
      </c>
      <c r="P163" s="100">
        <v>4.0953572133687485E-2</v>
      </c>
      <c r="Q163" s="100">
        <v>4.0976399943481102E-2</v>
      </c>
      <c r="R163" s="100">
        <v>4.4864051466997588E-2</v>
      </c>
      <c r="S163" s="100">
        <v>4.4581852641554141E-2</v>
      </c>
      <c r="T163" s="100">
        <v>4.6782063538340191E-2</v>
      </c>
      <c r="U163" s="100">
        <v>4.4889377346187809E-2</v>
      </c>
    </row>
    <row r="164" spans="1:21" x14ac:dyDescent="0.2">
      <c r="A164" s="98" t="s">
        <v>21</v>
      </c>
      <c r="B164" s="99" t="s">
        <v>86</v>
      </c>
      <c r="C164" s="100">
        <v>4.1096387589701328E-2</v>
      </c>
      <c r="D164" s="100">
        <v>4.6348398906411778E-2</v>
      </c>
      <c r="E164" s="100">
        <v>4.9676060925983416E-2</v>
      </c>
      <c r="F164" s="100">
        <v>4.8998207069626806E-2</v>
      </c>
      <c r="G164" s="100">
        <v>4.8575713774625821E-2</v>
      </c>
      <c r="H164" s="100">
        <v>4.7973734354964936E-2</v>
      </c>
      <c r="I164" s="100">
        <v>4.662048485565131E-2</v>
      </c>
      <c r="J164" s="100">
        <v>4.4979487356725835E-2</v>
      </c>
      <c r="K164" s="100">
        <v>3.8819079612405889E-2</v>
      </c>
      <c r="L164" s="100">
        <v>3.2405945514299823E-2</v>
      </c>
      <c r="M164" s="100">
        <v>3.4233671715532786E-2</v>
      </c>
      <c r="N164" s="100">
        <v>3.2574293051774568E-2</v>
      </c>
      <c r="O164" s="100">
        <v>3.2479324576012034E-2</v>
      </c>
      <c r="P164" s="100">
        <v>3.4730437320199238E-2</v>
      </c>
      <c r="Q164" s="100">
        <v>3.4345982206940164E-2</v>
      </c>
      <c r="R164" s="100">
        <v>3.625313232094763E-2</v>
      </c>
      <c r="S164" s="100">
        <v>3.6404424364786477E-2</v>
      </c>
      <c r="T164" s="100">
        <v>3.600177330272307E-2</v>
      </c>
      <c r="U164" s="100">
        <v>3.6117661779036914E-2</v>
      </c>
    </row>
    <row r="165" spans="1:21" x14ac:dyDescent="0.2">
      <c r="A165" s="98" t="s">
        <v>237</v>
      </c>
      <c r="B165" s="99" t="s">
        <v>86</v>
      </c>
      <c r="C165" s="100">
        <v>7.5388660297726964E-2</v>
      </c>
      <c r="D165" s="100">
        <v>8.4769370870883154E-2</v>
      </c>
      <c r="E165" s="100">
        <v>9.1587917130851529E-2</v>
      </c>
      <c r="F165" s="100">
        <v>9.6107961553396473E-2</v>
      </c>
      <c r="G165" s="100">
        <v>9.5170153399785434E-2</v>
      </c>
      <c r="H165" s="100">
        <v>9.6936324413971237E-2</v>
      </c>
      <c r="I165" s="100">
        <v>0.10115140202882503</v>
      </c>
      <c r="J165" s="100">
        <v>0.1004569226167074</v>
      </c>
      <c r="K165" s="100">
        <v>0.10237510061336023</v>
      </c>
      <c r="L165" s="100">
        <v>0.11616157774286999</v>
      </c>
      <c r="M165" s="100">
        <v>0.11451378890550389</v>
      </c>
      <c r="N165" s="100">
        <v>0.10392379639551351</v>
      </c>
      <c r="O165" s="100">
        <v>0.11212605959126315</v>
      </c>
      <c r="P165" s="100">
        <v>0.11445552068730641</v>
      </c>
      <c r="Q165" s="100">
        <v>0.10237021700129495</v>
      </c>
      <c r="R165" s="100">
        <v>9.3316774953066159E-2</v>
      </c>
      <c r="S165" s="100">
        <v>9.292662735792856E-2</v>
      </c>
      <c r="T165" s="100">
        <v>0.10575282606787981</v>
      </c>
      <c r="U165" s="100">
        <v>9.6242244474373351E-2</v>
      </c>
    </row>
    <row r="166" spans="1:21" x14ac:dyDescent="0.2">
      <c r="A166" s="98" t="s">
        <v>238</v>
      </c>
      <c r="B166" s="99" t="s">
        <v>86</v>
      </c>
      <c r="C166" s="100">
        <v>3.5180292521114633E-2</v>
      </c>
      <c r="D166" s="100">
        <v>3.6949282549484624E-2</v>
      </c>
      <c r="E166" s="100">
        <v>3.6203854899984692E-2</v>
      </c>
      <c r="F166" s="100">
        <v>3.2490082176069093E-2</v>
      </c>
      <c r="G166" s="100">
        <v>2.777901816985168E-2</v>
      </c>
      <c r="H166" s="100">
        <v>2.3992728030864142E-2</v>
      </c>
      <c r="I166" s="100">
        <v>2.223554531005386E-2</v>
      </c>
      <c r="J166" s="100">
        <v>2.2173316375124603E-2</v>
      </c>
      <c r="K166" s="100">
        <v>2.5031061148916102E-2</v>
      </c>
      <c r="L166" s="100">
        <v>3.570671157668568E-2</v>
      </c>
      <c r="M166" s="100">
        <v>3.1731883856371289E-2</v>
      </c>
      <c r="N166" s="100">
        <v>2.7348622674960264E-2</v>
      </c>
      <c r="O166" s="100">
        <v>2.8397406504648601E-2</v>
      </c>
      <c r="P166" s="100">
        <v>2.9404432645518497E-2</v>
      </c>
      <c r="Q166" s="100">
        <v>3.2095537629989714E-2</v>
      </c>
      <c r="R166" s="100">
        <v>4.7906853093432365E-2</v>
      </c>
      <c r="S166" s="100">
        <v>4.8885962720756924E-2</v>
      </c>
      <c r="T166" s="100">
        <v>5.6058258040984944E-2</v>
      </c>
      <c r="U166" s="100">
        <v>5.4243907478161268E-2</v>
      </c>
    </row>
    <row r="167" spans="1:21" x14ac:dyDescent="0.2">
      <c r="A167" s="98" t="s">
        <v>239</v>
      </c>
      <c r="B167" s="99" t="s">
        <v>86</v>
      </c>
      <c r="C167" s="100">
        <v>8.7490853000000007E-2</v>
      </c>
      <c r="D167" s="100">
        <v>9.2174354999999999E-2</v>
      </c>
      <c r="E167" s="100">
        <v>9.4165349000000009E-2</v>
      </c>
      <c r="F167" s="100">
        <v>9.7775200000000007E-2</v>
      </c>
      <c r="G167" s="100">
        <v>0.10195169600000002</v>
      </c>
      <c r="H167" s="100">
        <v>0.10367531100000002</v>
      </c>
      <c r="I167" s="100">
        <v>0.103635624</v>
      </c>
      <c r="J167" s="100">
        <v>0.101688507</v>
      </c>
      <c r="K167" s="100">
        <v>0.10197479500000001</v>
      </c>
      <c r="L167" s="100">
        <v>0.108419155</v>
      </c>
      <c r="M167" s="100">
        <v>0.108409072</v>
      </c>
      <c r="N167" s="100">
        <v>0.10398504800000001</v>
      </c>
      <c r="O167" s="100">
        <v>0.101273717</v>
      </c>
      <c r="P167" s="100">
        <v>9.4984234000000001E-2</v>
      </c>
      <c r="Q167" s="100">
        <v>9.2652288999999999E-2</v>
      </c>
      <c r="R167" s="100">
        <v>9.1455824999999991E-2</v>
      </c>
      <c r="S167" s="100">
        <v>9.0931595000000004E-2</v>
      </c>
      <c r="T167" s="100">
        <v>9.008764100000001E-2</v>
      </c>
      <c r="U167" s="100">
        <v>8.8714425999999999E-2</v>
      </c>
    </row>
    <row r="168" spans="1:21" x14ac:dyDescent="0.2">
      <c r="A168" s="98" t="s">
        <v>240</v>
      </c>
      <c r="B168" s="99" t="s">
        <v>86</v>
      </c>
      <c r="C168" s="100">
        <v>8.7324602542266996E-2</v>
      </c>
      <c r="D168" s="100">
        <v>9.0283386844896785E-2</v>
      </c>
      <c r="E168" s="100">
        <v>9.313972998550718E-2</v>
      </c>
      <c r="F168" s="100">
        <v>9.5552113106277134E-2</v>
      </c>
      <c r="G168" s="100">
        <v>9.485533692628581E-2</v>
      </c>
      <c r="H168" s="100">
        <v>9.3676085643331769E-2</v>
      </c>
      <c r="I168" s="100">
        <v>9.3073559856962917E-2</v>
      </c>
      <c r="J168" s="100">
        <v>9.5200518963802272E-2</v>
      </c>
      <c r="K168" s="100">
        <v>9.8946531342553184E-2</v>
      </c>
      <c r="L168" s="100">
        <v>0.10477222353912144</v>
      </c>
      <c r="M168" s="100">
        <v>0.10426626111839274</v>
      </c>
      <c r="N168" s="100">
        <v>0.10230231750157631</v>
      </c>
      <c r="O168" s="100">
        <v>9.9673459055815719E-2</v>
      </c>
      <c r="P168" s="100">
        <v>9.6279168832561546E-2</v>
      </c>
      <c r="Q168" s="100">
        <v>9.5300526488507148E-2</v>
      </c>
      <c r="R168" s="100">
        <v>9.4960399137178714E-2</v>
      </c>
      <c r="S168" s="100">
        <v>9.5305912445241517E-2</v>
      </c>
      <c r="T168" s="100">
        <v>9.4306865653258326E-2</v>
      </c>
      <c r="U168" s="100">
        <v>9.3937132981778734E-2</v>
      </c>
    </row>
    <row r="169" spans="1:21" x14ac:dyDescent="0.2">
      <c r="A169" s="98" t="s">
        <v>241</v>
      </c>
      <c r="B169" s="99" t="s">
        <v>86</v>
      </c>
      <c r="C169" s="100">
        <v>4.8332031439578642E-2</v>
      </c>
      <c r="D169" s="100">
        <v>5.0241949412834691E-2</v>
      </c>
      <c r="E169" s="100">
        <v>4.9161013542549294E-2</v>
      </c>
      <c r="F169" s="100">
        <v>4.5033486051425736E-2</v>
      </c>
      <c r="G169" s="100">
        <v>4.4823761043137275E-2</v>
      </c>
      <c r="H169" s="100">
        <v>4.5678017232395278E-2</v>
      </c>
      <c r="I169" s="100">
        <v>4.6227371722114566E-2</v>
      </c>
      <c r="J169" s="100">
        <v>4.6028028281640987E-2</v>
      </c>
      <c r="K169" s="100">
        <v>4.5927781616697444E-2</v>
      </c>
      <c r="L169" s="100">
        <v>4.963727952066907E-2</v>
      </c>
      <c r="M169" s="100">
        <v>4.8527463436574117E-2</v>
      </c>
      <c r="N169" s="100">
        <v>4.8515897728825579E-2</v>
      </c>
      <c r="O169" s="100">
        <v>4.9909215196427145E-2</v>
      </c>
      <c r="P169" s="100">
        <v>4.9423264735123512E-2</v>
      </c>
      <c r="Q169" s="100">
        <v>5.0319864234707801E-2</v>
      </c>
      <c r="R169" s="100">
        <v>4.991454393510792E-2</v>
      </c>
      <c r="S169" s="100">
        <v>5.1483915293355345E-2</v>
      </c>
      <c r="T169" s="100">
        <v>5.244718172016604E-2</v>
      </c>
      <c r="U169" s="100">
        <v>5.2945716164348712E-2</v>
      </c>
    </row>
    <row r="170" spans="1:21" x14ac:dyDescent="0.2">
      <c r="A170" s="98" t="s">
        <v>242</v>
      </c>
      <c r="B170" s="99" t="s">
        <v>86</v>
      </c>
      <c r="C170" s="100">
        <v>0.10861526134451535</v>
      </c>
      <c r="D170" s="100">
        <v>0.10746611526147279</v>
      </c>
      <c r="E170" s="100">
        <v>0.1154035783656608</v>
      </c>
      <c r="F170" s="100">
        <v>0.11328853610930385</v>
      </c>
      <c r="G170" s="100">
        <v>0.10659674087348658</v>
      </c>
      <c r="H170" s="100">
        <v>0.10449257156101519</v>
      </c>
      <c r="I170" s="100">
        <v>0.11223214860463682</v>
      </c>
      <c r="J170" s="100">
        <v>0.12553353607654794</v>
      </c>
      <c r="K170" s="100">
        <v>0.12419393900043825</v>
      </c>
      <c r="L170" s="100">
        <v>0.11111691263418154</v>
      </c>
      <c r="M170" s="100">
        <v>0.11530974363505175</v>
      </c>
      <c r="N170" s="100">
        <v>0.11092517601907638</v>
      </c>
      <c r="O170" s="100">
        <v>0.11615963543464751</v>
      </c>
      <c r="P170" s="100">
        <v>0.11130825956756329</v>
      </c>
      <c r="Q170" s="100">
        <v>0.10848576015371197</v>
      </c>
      <c r="R170" s="100">
        <v>0.10740597598975821</v>
      </c>
      <c r="S170" s="100">
        <v>0.10437822349570199</v>
      </c>
      <c r="T170" s="100">
        <v>0.1050431039025367</v>
      </c>
      <c r="U170" s="100">
        <v>0.12452609599209499</v>
      </c>
    </row>
    <row r="171" spans="1:21" x14ac:dyDescent="0.2">
      <c r="A171" s="98" t="s">
        <v>243</v>
      </c>
      <c r="B171" s="99" t="s">
        <v>86</v>
      </c>
      <c r="C171" s="100">
        <v>4.0696212590449185E-2</v>
      </c>
      <c r="D171" s="100">
        <v>4.9498646842954373E-2</v>
      </c>
      <c r="E171" s="100">
        <v>4.6232320618263142E-2</v>
      </c>
      <c r="F171" s="100">
        <v>4.6597278126021241E-2</v>
      </c>
      <c r="G171" s="100">
        <v>4.2262307748586261E-2</v>
      </c>
      <c r="H171" s="100">
        <v>3.8128149161559682E-2</v>
      </c>
      <c r="I171" s="100">
        <v>4.1303425175380395E-2</v>
      </c>
      <c r="J171" s="100">
        <v>4.2161899697944358E-2</v>
      </c>
      <c r="K171" s="100">
        <v>4.5067590466915587E-2</v>
      </c>
      <c r="L171" s="100">
        <v>5.2987561692984214E-2</v>
      </c>
      <c r="M171" s="100">
        <v>4.4338012141991581E-2</v>
      </c>
      <c r="N171" s="100">
        <v>4.595943031013696E-2</v>
      </c>
      <c r="O171" s="100">
        <v>5.1139233278788214E-2</v>
      </c>
      <c r="P171" s="100">
        <v>5.5073260337331537E-2</v>
      </c>
      <c r="Q171" s="100">
        <v>6.3885440875109611E-2</v>
      </c>
      <c r="R171" s="100">
        <v>4.5134509181309207E-2</v>
      </c>
      <c r="S171" s="100">
        <v>4.768750234353681E-2</v>
      </c>
      <c r="T171" s="100">
        <v>4.7687502343536699E-2</v>
      </c>
      <c r="U171" s="100">
        <v>4.7687502343536747E-2</v>
      </c>
    </row>
    <row r="172" spans="1:21" x14ac:dyDescent="0.2">
      <c r="A172" s="98" t="s">
        <v>244</v>
      </c>
      <c r="B172" s="99" t="s">
        <v>86</v>
      </c>
      <c r="C172" s="96"/>
      <c r="D172" s="100">
        <v>9.7362314323858765E-2</v>
      </c>
      <c r="E172" s="100">
        <v>0.10040005175699557</v>
      </c>
      <c r="F172" s="100">
        <v>9.343990210163064E-2</v>
      </c>
      <c r="G172" s="100">
        <v>8.8545693566192962E-2</v>
      </c>
      <c r="H172" s="100">
        <v>8.7496622254442186E-2</v>
      </c>
      <c r="I172" s="100">
        <v>9.910298180066332E-2</v>
      </c>
      <c r="J172" s="100">
        <v>0.10898647307663598</v>
      </c>
      <c r="K172" s="100">
        <v>0.10047760683986864</v>
      </c>
      <c r="L172" s="100">
        <v>0.10967077612379397</v>
      </c>
      <c r="M172" s="100">
        <v>8.6914578123944916E-2</v>
      </c>
      <c r="N172" s="100">
        <v>0.10024670693496913</v>
      </c>
      <c r="O172" s="100">
        <v>0.11076010078092981</v>
      </c>
      <c r="P172" s="100">
        <v>0.10187016321593671</v>
      </c>
      <c r="Q172" s="100">
        <v>9.9876302977402978E-2</v>
      </c>
      <c r="R172" s="100">
        <v>9.3145792063699939E-2</v>
      </c>
      <c r="S172" s="100">
        <v>8.2696483389954237E-2</v>
      </c>
      <c r="T172" s="100">
        <v>5.5355739356633293E-2</v>
      </c>
      <c r="U172" s="100">
        <v>5.184977196877593E-2</v>
      </c>
    </row>
    <row r="173" spans="1:21" x14ac:dyDescent="0.2">
      <c r="A173" s="98" t="s">
        <v>28</v>
      </c>
      <c r="B173" s="99" t="s">
        <v>86</v>
      </c>
      <c r="C173" s="96"/>
      <c r="D173" s="100">
        <v>6.003241969465474E-2</v>
      </c>
      <c r="E173" s="100">
        <v>7.0549547515589464E-2</v>
      </c>
      <c r="F173" s="100">
        <v>7.4487892639655121E-2</v>
      </c>
      <c r="G173" s="100">
        <v>6.7668053037805515E-2</v>
      </c>
      <c r="H173" s="100">
        <v>6.6019791654246818E-2</v>
      </c>
      <c r="I173" s="100">
        <v>6.1625561679302984E-2</v>
      </c>
      <c r="J173" s="100">
        <v>6.2757364704950427E-2</v>
      </c>
      <c r="K173" s="100">
        <v>6.7272068221686313E-2</v>
      </c>
      <c r="L173" s="100">
        <v>6.8186983386891026E-2</v>
      </c>
      <c r="M173" s="100">
        <v>6.5056897673500994E-2</v>
      </c>
      <c r="N173" s="100">
        <v>6.4910577258711147E-2</v>
      </c>
      <c r="O173" s="100">
        <v>7.1556812623117236E-2</v>
      </c>
      <c r="P173" s="100">
        <v>7.8616294719762239E-2</v>
      </c>
      <c r="Q173" s="100">
        <v>9.4283707959001206E-2</v>
      </c>
      <c r="R173" s="100">
        <v>8.7746498748644819E-2</v>
      </c>
      <c r="S173" s="100">
        <v>8.7030454462740992E-2</v>
      </c>
      <c r="T173" s="100">
        <v>8.1196898810386067E-2</v>
      </c>
      <c r="U173" s="100">
        <v>7.9430132847947421E-2</v>
      </c>
    </row>
    <row r="174" spans="1:21" x14ac:dyDescent="0.2">
      <c r="A174" s="98" t="s">
        <v>29</v>
      </c>
      <c r="B174" s="99" t="s">
        <v>86</v>
      </c>
      <c r="C174" s="96"/>
      <c r="D174" s="100">
        <v>0</v>
      </c>
      <c r="E174" s="100">
        <v>0</v>
      </c>
      <c r="F174" s="100">
        <v>0</v>
      </c>
      <c r="G174" s="100">
        <v>0</v>
      </c>
      <c r="H174" s="100">
        <v>6.243106096467211E-2</v>
      </c>
      <c r="I174" s="100">
        <v>2.5930798877593312E-2</v>
      </c>
      <c r="J174" s="100">
        <v>1.1473241649019089E-2</v>
      </c>
      <c r="K174" s="100">
        <v>7.712825103923248E-3</v>
      </c>
      <c r="L174" s="100">
        <v>4.3346865507966063E-2</v>
      </c>
      <c r="M174" s="100">
        <v>7.269632120910148E-2</v>
      </c>
      <c r="N174" s="100">
        <v>0.11055169479506452</v>
      </c>
      <c r="O174" s="100">
        <v>0.12282101187379495</v>
      </c>
      <c r="P174" s="100">
        <v>0.12300910229951284</v>
      </c>
      <c r="Q174" s="100">
        <v>0.1314539773286828</v>
      </c>
      <c r="R174" s="100">
        <v>0.12984175895406502</v>
      </c>
      <c r="S174" s="100">
        <v>0.13232838231446556</v>
      </c>
      <c r="T174" s="100">
        <v>0.10853514494017136</v>
      </c>
      <c r="U174" s="100">
        <v>6.3507817539353223E-2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61A5D81569234B87EED5F00080AF24" ma:contentTypeVersion="13" ma:contentTypeDescription="Create a new document." ma:contentTypeScope="" ma:versionID="6ef1b98f38bdc9f9c8dfe649db1bc26e">
  <xsd:schema xmlns:xsd="http://www.w3.org/2001/XMLSchema" xmlns:xs="http://www.w3.org/2001/XMLSchema" xmlns:p="http://schemas.microsoft.com/office/2006/metadata/properties" xmlns:ns3="3311a8b8-2a4c-4898-bf2d-8331d1df3d8e" xmlns:ns4="92f7f4bd-c677-4b08-b078-fbaaf1a9bdf2" targetNamespace="http://schemas.microsoft.com/office/2006/metadata/properties" ma:root="true" ma:fieldsID="cd5f07241d100a689896ff43ebe3b235" ns3:_="" ns4:_="">
    <xsd:import namespace="3311a8b8-2a4c-4898-bf2d-8331d1df3d8e"/>
    <xsd:import namespace="92f7f4bd-c677-4b08-b078-fbaaf1a9bdf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1a8b8-2a4c-4898-bf2d-8331d1df3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f7f4bd-c677-4b08-b078-fbaaf1a9bdf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4D5F0-8BA3-49D6-9519-127ECA7CB4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8836E37-8D15-4CCE-87C5-71C775859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1a8b8-2a4c-4898-bf2d-8331d1df3d8e"/>
    <ds:schemaRef ds:uri="92f7f4bd-c677-4b08-b078-fbaaf1a9b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A47156-C3A4-4D6F-A639-C5CC7E196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IMF budget steer analysis</vt:lpstr>
      <vt:lpstr>Ratings Table</vt:lpstr>
      <vt:lpstr>Results</vt:lpstr>
      <vt:lpstr>GDP</vt:lpstr>
      <vt:lpstr>pswb-GDP</vt:lpstr>
      <vt:lpstr>salary info</vt:lpstr>
      <vt:lpstr>gdp-raw</vt:lpstr>
      <vt:lpstr>pswb-raw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Timothy.Cohen</dc:creator>
  <cp:lastModifiedBy>Timothy.Cohen</cp:lastModifiedBy>
  <cp:lastPrinted>2021-10-11T14:43:17Z</cp:lastPrinted>
  <dcterms:created xsi:type="dcterms:W3CDTF">2021-07-16T16:19:37Z</dcterms:created>
  <dcterms:modified xsi:type="dcterms:W3CDTF">2021-10-11T15:42:01Z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0x0101007A61A5D81569234B87EED5F00080AF24</vt:lpwstr>
  </property>
</Properties>
</file>